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Settore1\StatisticaBibliotecaComunicazione\StatisticaBiblioteca\StatisticaStudi\COMMERCIO ESTERO\RICHIESTE_Presentazioni\"/>
    </mc:Choice>
  </mc:AlternateContent>
  <bookViews>
    <workbookView xWindow="0" yWindow="120" windowWidth="19155" windowHeight="8475"/>
  </bookViews>
  <sheets>
    <sheet name="BO-RUSSIA" sheetId="3" r:id="rId1"/>
    <sheet name="BO-UCRAINA" sheetId="10" r:id="rId2"/>
    <sheet name="2019" sheetId="11" r:id="rId3"/>
  </sheets>
  <externalReferences>
    <externalReference r:id="rId4"/>
  </externalReferences>
  <definedNames>
    <definedName name="\a">#N/A</definedName>
    <definedName name="_2">[1]BoSettori!$A$51:$R$55</definedName>
    <definedName name="A" localSheetId="1">#REF!</definedName>
    <definedName name="A">#REF!</definedName>
    <definedName name="Area" localSheetId="1">#REF!</definedName>
    <definedName name="Area">#REF!</definedName>
    <definedName name="BO00" localSheetId="1">#REF!</definedName>
    <definedName name="BO00">#REF!</definedName>
    <definedName name="BO94_" localSheetId="1">#REF!</definedName>
    <definedName name="BO94_">#REF!</definedName>
    <definedName name="BO95_" localSheetId="1">#REF!</definedName>
    <definedName name="BO95_">#REF!</definedName>
    <definedName name="BO96_" localSheetId="1">#REF!</definedName>
    <definedName name="BO96_">#REF!</definedName>
    <definedName name="BO97_" localSheetId="1">#REF!</definedName>
    <definedName name="BO97_">#REF!</definedName>
    <definedName name="BO98_" localSheetId="1">#REF!</definedName>
    <definedName name="BO98_">#REF!</definedName>
    <definedName name="BO99_" localSheetId="1">#REF!</definedName>
    <definedName name="BO99_">#REF!</definedName>
    <definedName name="BOES00">[1]BoSettori!$DH$30:$FH$30</definedName>
    <definedName name="BOES01">[1]BoSettori!$DH$31:$FH$31</definedName>
    <definedName name="BOES02">[1]BoSettori!$DH$32:$FH$32</definedName>
    <definedName name="BOES04">[1]BoSettori!$DH$34:$FH$34</definedName>
    <definedName name="BOES99">[1]BoSettori!$DH$29:$FH$29</definedName>
    <definedName name="BOIM00">[1]BoSettori!$B$30:$BB$30</definedName>
    <definedName name="BOIM01">[1]BoSettori!$B$31:$BB$31</definedName>
    <definedName name="BOIM02">[1]BoSettori!$B$32:$BB$32</definedName>
    <definedName name="BOIM04">[1]BoSettori!$B$34:$BB$34</definedName>
    <definedName name="BOIM99">[1]BoSettori!$B$29:$BB$29</definedName>
    <definedName name="ES00" localSheetId="1">#REF!</definedName>
    <definedName name="ES00">#REF!</definedName>
    <definedName name="ES99_" localSheetId="1">#REF!</definedName>
    <definedName name="ES99_">#REF!</definedName>
    <definedName name="F" localSheetId="1">#REF!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 localSheetId="1">#REF!</definedName>
    <definedName name="I">#REF!</definedName>
    <definedName name="IM00" localSheetId="1">#REF!</definedName>
    <definedName name="IM00">#REF!</definedName>
    <definedName name="IM99_" localSheetId="1">#REF!</definedName>
    <definedName name="IM99_">#REF!</definedName>
    <definedName name="N" localSheetId="1">#REF!</definedName>
    <definedName name="N">#REF!</definedName>
    <definedName name="rrrr" hidden="1">{"'Tav19'!$A$1:$AB$128"}</definedName>
    <definedName name="wew" hidden="1">{"'Tav19'!$A$1:$AB$128"}</definedName>
  </definedNames>
  <calcPr calcId="162913"/>
</workbook>
</file>

<file path=xl/calcChain.xml><?xml version="1.0" encoding="utf-8"?>
<calcChain xmlns="http://schemas.openxmlformats.org/spreadsheetml/2006/main">
  <c r="L8" i="11" l="1"/>
  <c r="M8" i="11"/>
  <c r="M7" i="11"/>
  <c r="L7" i="11"/>
  <c r="J8" i="11"/>
  <c r="K8" i="11"/>
  <c r="K7" i="11"/>
  <c r="J7" i="11"/>
  <c r="I7" i="11"/>
  <c r="I8" i="11"/>
  <c r="H8" i="11"/>
  <c r="H7" i="11"/>
  <c r="G33" i="10" l="1"/>
  <c r="F33" i="10"/>
  <c r="G32" i="10"/>
  <c r="F32" i="10"/>
  <c r="G31" i="10"/>
  <c r="F31" i="10"/>
  <c r="E30" i="10"/>
  <c r="H36" i="10" s="1"/>
  <c r="D30" i="10"/>
  <c r="C30" i="10"/>
  <c r="B30" i="10"/>
  <c r="H29" i="10"/>
  <c r="F29" i="10"/>
  <c r="H28" i="10"/>
  <c r="F28" i="10"/>
  <c r="H27" i="10"/>
  <c r="F27" i="10"/>
  <c r="H26" i="10"/>
  <c r="F26" i="10"/>
  <c r="H25" i="10"/>
  <c r="G25" i="10"/>
  <c r="F25" i="10"/>
  <c r="G24" i="10"/>
  <c r="F24" i="10"/>
  <c r="F23" i="10"/>
  <c r="G22" i="10"/>
  <c r="F22" i="10"/>
  <c r="G21" i="10"/>
  <c r="F21" i="10"/>
  <c r="H20" i="10"/>
  <c r="G20" i="10"/>
  <c r="F20" i="10"/>
  <c r="G19" i="10"/>
  <c r="F19" i="10"/>
  <c r="G18" i="10"/>
  <c r="F18" i="10"/>
  <c r="G17" i="10"/>
  <c r="F17" i="10"/>
  <c r="H16" i="10"/>
  <c r="G16" i="10"/>
  <c r="F16" i="10"/>
  <c r="G15" i="10"/>
  <c r="F15" i="10"/>
  <c r="G14" i="10"/>
  <c r="F14" i="10"/>
  <c r="F13" i="10"/>
  <c r="H12" i="10"/>
  <c r="G12" i="10"/>
  <c r="F12" i="10"/>
  <c r="G11" i="10"/>
  <c r="F11" i="10"/>
  <c r="H10" i="10"/>
  <c r="G10" i="10"/>
  <c r="F10" i="10"/>
  <c r="G9" i="10"/>
  <c r="F9" i="10"/>
  <c r="H8" i="10"/>
  <c r="F8" i="10"/>
  <c r="H7" i="10"/>
  <c r="G7" i="10"/>
  <c r="F7" i="10"/>
  <c r="H14" i="10" l="1"/>
  <c r="H18" i="10"/>
  <c r="H22" i="10"/>
  <c r="H23" i="10"/>
  <c r="G30" i="10"/>
  <c r="H35" i="10"/>
  <c r="H9" i="10"/>
  <c r="H11" i="10"/>
  <c r="H13" i="10"/>
  <c r="H15" i="10"/>
  <c r="H17" i="10"/>
  <c r="H19" i="10"/>
  <c r="H21" i="10"/>
  <c r="H24" i="10"/>
  <c r="F30" i="10"/>
  <c r="H34" i="10"/>
  <c r="G33" i="3" l="1"/>
  <c r="F33" i="3"/>
  <c r="G32" i="3"/>
  <c r="F32" i="3"/>
  <c r="E30" i="3" l="1"/>
  <c r="D30" i="3"/>
  <c r="C30" i="3"/>
  <c r="B30" i="3"/>
  <c r="H36" i="3" l="1"/>
  <c r="H35" i="3"/>
  <c r="F31" i="3"/>
  <c r="G31" i="3"/>
  <c r="F23" i="3" l="1"/>
  <c r="F22" i="3" l="1"/>
  <c r="G22" i="3"/>
  <c r="H34" i="3" l="1"/>
  <c r="F29" i="3"/>
  <c r="F28" i="3"/>
  <c r="F27" i="3"/>
  <c r="F26" i="3"/>
  <c r="G25" i="3"/>
  <c r="F25" i="3"/>
  <c r="G24" i="3"/>
  <c r="F24" i="3"/>
  <c r="G21" i="3"/>
  <c r="F21" i="3"/>
  <c r="G20" i="3"/>
  <c r="F20" i="3"/>
  <c r="G19" i="3"/>
  <c r="F19" i="3"/>
  <c r="G18" i="3"/>
  <c r="F18" i="3"/>
  <c r="G17" i="3"/>
  <c r="F17" i="3"/>
  <c r="G16" i="3"/>
  <c r="F16" i="3"/>
  <c r="G15" i="3"/>
  <c r="F15" i="3"/>
  <c r="G14" i="3"/>
  <c r="F14" i="3"/>
  <c r="G13" i="3"/>
  <c r="F13" i="3"/>
  <c r="G12" i="3"/>
  <c r="F12" i="3"/>
  <c r="G11" i="3"/>
  <c r="F11" i="3"/>
  <c r="G10" i="3"/>
  <c r="F10" i="3"/>
  <c r="G9" i="3"/>
  <c r="F9" i="3"/>
  <c r="F8" i="3"/>
  <c r="G7" i="3"/>
  <c r="F7" i="3"/>
  <c r="H23" i="3" l="1"/>
  <c r="G30" i="3"/>
  <c r="H22" i="3"/>
  <c r="H14" i="3"/>
  <c r="H10" i="3"/>
  <c r="H18" i="3"/>
  <c r="H24" i="3"/>
  <c r="H26" i="3"/>
  <c r="H28" i="3"/>
  <c r="H8" i="3"/>
  <c r="H12" i="3"/>
  <c r="H16" i="3"/>
  <c r="H20" i="3"/>
  <c r="F30" i="3"/>
  <c r="H7" i="3"/>
  <c r="H9" i="3"/>
  <c r="H11" i="3"/>
  <c r="H13" i="3"/>
  <c r="H15" i="3"/>
  <c r="H17" i="3"/>
  <c r="H19" i="3"/>
  <c r="H21" i="3"/>
  <c r="H25" i="3"/>
  <c r="H27" i="3"/>
  <c r="H29" i="3"/>
</calcChain>
</file>

<file path=xl/sharedStrings.xml><?xml version="1.0" encoding="utf-8"?>
<sst xmlns="http://schemas.openxmlformats.org/spreadsheetml/2006/main" count="120" uniqueCount="57">
  <si>
    <t xml:space="preserve">Import Export per Anno e Merce Ateco 2007 secondo la class merceologica: Classificazione per attività economica Ateco 2007 </t>
  </si>
  <si>
    <t>MERCE</t>
  </si>
  <si>
    <t>import</t>
  </si>
  <si>
    <t>export</t>
  </si>
  <si>
    <t>A-PRODOTTI DELL'AGRICOLTURA, DELLA SILVICOLTURA E DELLA PESCA</t>
  </si>
  <si>
    <t>B-PRODOTTI DELL'ESTRAZIONE DI MINERALI DA CAVE E MINIERE</t>
  </si>
  <si>
    <t>CA-Prodotti alimentari, bevande e tabacco</t>
  </si>
  <si>
    <t>CB-Prodotti tessili, abbigliamento, pelli e accessori</t>
  </si>
  <si>
    <t>CC-Legno e prodotti in legno; carta e stampa</t>
  </si>
  <si>
    <t>CD-Coke e prodotti petroliferi raffinati</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</si>
  <si>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</si>
  <si>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</si>
  <si>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</si>
  <si>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</si>
  <si>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</si>
  <si>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</si>
  <si>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CM-Prodotti delle altre attività manifatturiere</t>
  </si>
  <si>
    <t>C-PRODOTTI DELLE ATTIVITÀ MANIFATTURIERE</t>
  </si>
  <si>
    <t>E-PRODOTTI DELLE ATTIVITÀ DI TRATTAMENTO DEI RIFIUTI E RISANAMENTO</t>
  </si>
  <si>
    <t>J-PRODOTTI DELLE ATTIVITÀ DEI SERVIZI DI INFORMAZIONE E COMUNICAZIONE</t>
  </si>
  <si>
    <t>M-PRODOTTI DELLE ATTIVITÀ PROFESSIONALI, SCIENTIFICHE E TECNICHE</t>
  </si>
  <si>
    <t>R-PRODOTTI DELLE ATTIVITÀ ARTISTICHE, SPORTIVE, DI INTRATTENIMENTO E DIVERTIMENTO</t>
  </si>
  <si>
    <t>S-PRODOTTI DELLE ALTRE ATTIVITÀ DI SERVIZI</t>
  </si>
  <si>
    <t>V-MERCI DICHIARATE COME PROVVISTE DI BORDO, MERCI NAZIONALI DI RITORNO E RESPINTE, MERCI VARIE</t>
  </si>
  <si>
    <t>Fonte: elaborazione uff. Statistica Camera di commercio di Bologna su dati Istat</t>
  </si>
  <si>
    <t>saldo</t>
  </si>
  <si>
    <t>peso % export</t>
  </si>
  <si>
    <t>-</t>
  </si>
  <si>
    <t>CK-Macchinari e apparecchi n.c.a.</t>
  </si>
  <si>
    <t>CL-Mezzi di trasporto</t>
  </si>
  <si>
    <t>var. %    export</t>
  </si>
  <si>
    <t>D-ENERGIA ELETTRICA, GAS, VAPORE E ARIA CONDIZIONATA</t>
  </si>
  <si>
    <t>2021 provvisorio</t>
  </si>
  <si>
    <t>COMMERCIO ESTERO BOLOGNA - RUSSIA</t>
  </si>
  <si>
    <t>BOLOGNA - RUSSIA</t>
  </si>
  <si>
    <t>BOLOGNA - MONDO</t>
  </si>
  <si>
    <t>EMILIA ROMAGNA - RUSSIA</t>
  </si>
  <si>
    <t>ITALIA - RUSSIA</t>
  </si>
  <si>
    <t>peso % export BO Totale/vs Russia</t>
  </si>
  <si>
    <t>peso % export vs Russia BO/ER</t>
  </si>
  <si>
    <t>peso % export vs Russia BO/IT</t>
  </si>
  <si>
    <t>COMMERCIO ESTERO BOLOGNA - UCRAINA</t>
  </si>
  <si>
    <t>BOLOGNA - UCRAINA</t>
  </si>
  <si>
    <t>EMILIA ROMAGNA - UCRAINA</t>
  </si>
  <si>
    <t>ITALIA - UCRAINA</t>
  </si>
  <si>
    <t>peso % export BO Totale/vs Ucraina</t>
  </si>
  <si>
    <t>peso % export vs Ucraina BO/ER</t>
  </si>
  <si>
    <t>peso % export vs Ucraina BO/IT</t>
  </si>
  <si>
    <t>COMMERCIO ESTERO BOLOGNA - RUSSIA e UCRAINA</t>
  </si>
  <si>
    <t>PAESE</t>
  </si>
  <si>
    <t>var. % 21/20</t>
  </si>
  <si>
    <t>var. % 20/19</t>
  </si>
  <si>
    <t>var. % 21/19</t>
  </si>
  <si>
    <t>Periodo riferimento: anno</t>
  </si>
  <si>
    <t>Periodo riferimento: anno 2021</t>
  </si>
  <si>
    <t xml:space="preserve">Ucraina </t>
  </si>
  <si>
    <t xml:space="preserve">Russia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</si>
</sst>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sz val="10"/>
      <color theme="1"/>
      <name val="Arial"/>
      <family val="2"/>
    </font>
    <font>
      <b/>
      <sz val="11"/>
      <color rgb="FF92D050"/>
      <name val="Calibri"/>
      <family val="2"/>
      <scheme val="minor"/>
    </font>
    <font>
      <sz val="10"/>
      <name val="Arial"/>
      <family val="2"/>
    </font>
    <font>
      <sz val="10"/>
      <name val="Arial"/>
      <family val="2"/>
    </font>
    <font>
      <b/>
      <sz val="8"/>
      <color rgb="FF008000"/>
      <name val="Calibri"/>
      <family val="2"/>
      <scheme val="minor"/>
    </font>
    <font>
      <b/>
      <sz val="8"/>
      <color rgb="FF800000"/>
      <name val="Calibri"/>
      <family val="2"/>
      <scheme val="minor"/>
    </font>
    <font>
      <b/>
      <sz val="8"/>
      <color rgb="FF0070C0"/>
      <name val="Calibri"/>
      <family val="2"/>
      <scheme val="minor"/>
    </font>
    <font>
      <b/>
      <sz val="11"/>
      <color rgb="FF008000"/>
      <name val="Calibri"/>
      <family val="2"/>
      <scheme val="minor"/>
    </font>
    <font>
      <b/>
      <sz val="11"/>
      <color rgb="FF800000"/>
      <name val="Calibri"/>
      <family val="2"/>
      <scheme val="minor"/>
    </font>
    <font>
      <b/>
      <sz val="8"/>
      <color theme="1"/>
      <name val="Calibri"/>
      <family val="2"/>
    </font>
    <font>
      <sz val="8"/>
      <color theme="1"/>
      <name val="Calibri"/>
      <family val="2"/>
    </font>
    <font>
      <b/>
      <sz val="8"/>
      <color theme="9"/>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3" fillId="0" borderId="0"/>
    <xf numFmtId="0" fontId="24" fillId="0" borderId="0"/>
    <xf numFmtId="9" fontId="24" fillId="0" borderId="0" applyFont="0" applyFill="0" applyBorder="0" applyAlignment="0" applyProtection="0"/>
  </cellStyleXfs>
  <cellXfs count="55">
    <xf numFmtId="0" fontId="0" fillId="0" borderId="0" xfId="0"/>
    <xf numFmtId="0" fontId="18" fillId="0" borderId="0" xfId="0" applyFont="1"/>
    <xf numFmtId="0" fontId="18" fillId="0" borderId="13" xfId="0" applyFont="1" applyBorder="1"/>
    <xf numFmtId="0" fontId="19" fillId="0" borderId="12" xfId="0" applyFont="1" applyBorder="1" applyAlignment="1">
      <alignment horizontal="right" vertical="center" wrapText="1"/>
    </xf>
    <xf numFmtId="0" fontId="19" fillId="0" borderId="0" xfId="0" applyFont="1" applyAlignment="1">
      <alignment horizontal="left" vertical="center" wrapText="1"/>
    </xf>
    <xf numFmtId="3" fontId="18" fillId="0" borderId="0" xfId="0" applyNumberFormat="1" applyFont="1" applyAlignment="1">
      <alignment horizontal="right" wrapText="1"/>
    </xf>
    <xf numFmtId="164" fontId="18" fillId="0" borderId="0" xfId="1" applyNumberFormat="1" applyFont="1" applyAlignment="1">
      <alignment horizontal="right" wrapText="1"/>
    </xf>
    <xf numFmtId="0" fontId="18" fillId="0" borderId="0" xfId="0" applyFont="1" applyAlignment="1">
      <alignment horizontal="left" vertical="center" wrapText="1"/>
    </xf>
    <xf numFmtId="0" fontId="18" fillId="0" borderId="0" xfId="0" applyFont="1" applyAlignment="1">
      <alignment horizontal="right" wrapText="1"/>
    </xf>
    <xf numFmtId="0" fontId="19" fillId="0" borderId="13" xfId="0" applyFont="1" applyBorder="1" applyAlignment="1">
      <alignment horizontal="left" vertical="center" wrapText="1"/>
    </xf>
    <xf numFmtId="3" fontId="18" fillId="0" borderId="13" xfId="0" applyNumberFormat="1" applyFont="1" applyBorder="1" applyAlignment="1">
      <alignment horizontal="right" wrapText="1"/>
    </xf>
    <xf numFmtId="164" fontId="18" fillId="0" borderId="13" xfId="1" applyNumberFormat="1" applyFont="1" applyBorder="1" applyAlignment="1">
      <alignment horizontal="right" wrapText="1"/>
    </xf>
    <xf numFmtId="0" fontId="19" fillId="0" borderId="0" xfId="0" applyFont="1" applyAlignment="1">
      <alignment horizontal="right" vertical="center" wrapText="1"/>
    </xf>
    <xf numFmtId="3" fontId="19" fillId="0" borderId="0" xfId="0" applyNumberFormat="1" applyFont="1" applyAlignment="1">
      <alignment horizontal="right" wrapText="1"/>
    </xf>
    <xf numFmtId="164" fontId="19" fillId="0" borderId="0" xfId="1" applyNumberFormat="1" applyFont="1" applyAlignment="1">
      <alignment horizontal="right" wrapText="1"/>
    </xf>
    <xf numFmtId="164" fontId="18" fillId="0" borderId="0" xfId="1" quotePrefix="1" applyNumberFormat="1" applyFont="1" applyAlignment="1">
      <alignment horizontal="right" wrapText="1"/>
    </xf>
    <xf numFmtId="0" fontId="18" fillId="0" borderId="0" xfId="0" applyFont="1" applyAlignment="1"/>
    <xf numFmtId="3" fontId="20" fillId="0" borderId="0" xfId="0" applyNumberFormat="1" applyFont="1"/>
    <xf numFmtId="0" fontId="22" fillId="0" borderId="0" xfId="0" applyFont="1"/>
    <xf numFmtId="164" fontId="0" fillId="0" borderId="0" xfId="0" applyNumberFormat="1"/>
    <xf numFmtId="164" fontId="19" fillId="0" borderId="0" xfId="1" applyNumberFormat="1" applyFont="1" applyAlignment="1">
      <alignment horizontal="right"/>
    </xf>
    <xf numFmtId="0" fontId="19" fillId="0" borderId="0" xfId="0" applyFont="1" applyAlignment="1">
      <alignment horizontal="right" wrapText="1"/>
    </xf>
    <xf numFmtId="164" fontId="18" fillId="0" borderId="13" xfId="1" quotePrefix="1" applyNumberFormat="1" applyFont="1" applyBorder="1" applyAlignment="1">
      <alignment horizontal="right" wrapText="1"/>
    </xf>
    <xf numFmtId="0" fontId="25" fillId="0" borderId="0" xfId="0" applyFont="1" applyAlignment="1">
      <alignment horizontal="right" wrapText="1"/>
    </xf>
    <xf numFmtId="3" fontId="25" fillId="0" borderId="0" xfId="0" applyNumberFormat="1" applyFont="1" applyAlignment="1">
      <alignment horizontal="right" wrapText="1"/>
    </xf>
    <xf numFmtId="0" fontId="26" fillId="0" borderId="0" xfId="0" applyFont="1" applyAlignment="1">
      <alignment horizontal="right" wrapText="1"/>
    </xf>
    <xf numFmtId="3" fontId="26" fillId="0" borderId="0" xfId="0" applyNumberFormat="1" applyFont="1" applyAlignment="1">
      <alignment horizontal="right" wrapText="1"/>
    </xf>
    <xf numFmtId="0" fontId="27" fillId="0" borderId="0" xfId="0" applyFont="1" applyAlignment="1">
      <alignment horizontal="right" wrapText="1"/>
    </xf>
    <xf numFmtId="3" fontId="27" fillId="0" borderId="0" xfId="0" applyNumberFormat="1" applyFont="1" applyAlignment="1">
      <alignment horizontal="right" wrapText="1"/>
    </xf>
    <xf numFmtId="164" fontId="27" fillId="0" borderId="0" xfId="1" applyNumberFormat="1" applyFont="1" applyAlignment="1">
      <alignment horizontal="right" wrapText="1"/>
    </xf>
    <xf numFmtId="164" fontId="25" fillId="0" borderId="0" xfId="1" applyNumberFormat="1" applyFont="1" applyAlignment="1">
      <alignment horizontal="right" wrapText="1"/>
    </xf>
    <xf numFmtId="164" fontId="26" fillId="0" borderId="0" xfId="1" applyNumberFormat="1" applyFont="1" applyAlignment="1">
      <alignment horizontal="right" wrapText="1"/>
    </xf>
    <xf numFmtId="0" fontId="28" fillId="0" borderId="0" xfId="0" applyFont="1"/>
    <xf numFmtId="0" fontId="29" fillId="0" borderId="0" xfId="0" applyFont="1"/>
    <xf numFmtId="0" fontId="18" fillId="0" borderId="0" xfId="0" applyFont="1" applyBorder="1"/>
    <xf numFmtId="0" fontId="18" fillId="0" borderId="0" xfId="0" applyFont="1" applyAlignment="1">
      <alignment vertical="top"/>
    </xf>
    <xf numFmtId="0" fontId="30" fillId="0" borderId="12" xfId="0" applyFont="1" applyBorder="1" applyAlignment="1">
      <alignment horizontal="right" vertical="center" wrapText="1"/>
    </xf>
    <xf numFmtId="0" fontId="30" fillId="0" borderId="0" xfId="0" applyFont="1" applyAlignment="1">
      <alignment horizontal="left" vertical="center" wrapText="1"/>
    </xf>
    <xf numFmtId="3" fontId="31" fillId="0" borderId="0" xfId="0" applyNumberFormat="1" applyFont="1" applyAlignment="1">
      <alignment horizontal="right" wrapText="1"/>
    </xf>
    <xf numFmtId="164" fontId="31" fillId="0" borderId="0" xfId="1" applyNumberFormat="1" applyFont="1" applyAlignment="1">
      <alignment horizontal="right" wrapText="1"/>
    </xf>
    <xf numFmtId="0" fontId="30" fillId="0" borderId="13" xfId="0" applyFont="1" applyBorder="1" applyAlignment="1">
      <alignment horizontal="left" vertical="center" wrapText="1"/>
    </xf>
    <xf numFmtId="3" fontId="31" fillId="0" borderId="13" xfId="0" applyNumberFormat="1" applyFont="1" applyBorder="1" applyAlignment="1">
      <alignment horizontal="right" wrapText="1"/>
    </xf>
    <xf numFmtId="164" fontId="31" fillId="0" borderId="13" xfId="1" applyNumberFormat="1" applyFont="1" applyBorder="1" applyAlignment="1">
      <alignment horizontal="right" wrapText="1"/>
    </xf>
    <xf numFmtId="0" fontId="32" fillId="0" borderId="0" xfId="0" applyFont="1" applyAlignment="1">
      <alignment horizontal="left"/>
    </xf>
    <xf numFmtId="0" fontId="19" fillId="0" borderId="0" xfId="0" applyFont="1" applyAlignment="1">
      <alignment horizontal="left" wrapText="1"/>
    </xf>
    <xf numFmtId="0" fontId="18" fillId="0" borderId="0" xfId="0" applyFont="1" applyAlignment="1">
      <alignment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19" fillId="0" borderId="0" xfId="0" applyFont="1" applyAlignment="1">
      <alignment horizontal="left"/>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cellXfs>
  <cellStyles count="47">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 2" xfId="44"/>
    <cellStyle name="Normale 3" xfId="43"/>
    <cellStyle name="Normale 4" xfId="45"/>
    <cellStyle name="Nota" xfId="16" builtinId="10" customBuiltin="1"/>
    <cellStyle name="Output" xfId="11" builtinId="21" customBuiltin="1"/>
    <cellStyle name="Percentuale" xfId="1" builtinId="5"/>
    <cellStyle name="Percentuale 2" xfId="46"/>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0"/>
  <tableStyles count="0" defaultTableStyle="TableStyleMedium9" defaultPivotStyle="PivotStyleLight16"/>
  <colors>
    <mruColors>
      <color rgb="FFCC66FF"/>
      <color rgb="FFFF99FF"/>
      <color rgb="FF800000"/>
      <color rgb="FF008000"/>
      <color rgb="FF004C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ena.cotti/Documents/ImportExport/ImportExport2007/GraficiImportExpor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9">
          <cell r="B29">
            <v>160801194</v>
          </cell>
          <cell r="C29">
            <v>10357639</v>
          </cell>
          <cell r="D29">
            <v>3352243</v>
          </cell>
          <cell r="E29">
            <v>174511076</v>
          </cell>
          <cell r="F29">
            <v>951680</v>
          </cell>
          <cell r="G29">
            <v>3937.4673986582452</v>
          </cell>
          <cell r="H29">
            <v>0</v>
          </cell>
          <cell r="I29">
            <v>955617.46739865828</v>
          </cell>
          <cell r="J29">
            <v>22336.76088562029</v>
          </cell>
          <cell r="K29">
            <v>18064503</v>
          </cell>
          <cell r="L29">
            <v>18086839.760885619</v>
          </cell>
          <cell r="M29">
            <v>19042457.228284277</v>
          </cell>
          <cell r="N29">
            <v>248818770</v>
          </cell>
          <cell r="O29">
            <v>110905112.92330098</v>
          </cell>
          <cell r="P29">
            <v>359723882.92330098</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4524814878.9233007</v>
          </cell>
          <cell r="AT29">
            <v>3776191</v>
          </cell>
          <cell r="AU29">
            <v>4547633527.1515846</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1213415.6355260371</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7157024150.6355257</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 xml:space="preserve">(2) I dati 2004 non sono comprensivi delle stime mensili dei dati trimestrali ed annuali delle dichiarazioni al di sotto della soglia di assimilazione. Gli operatori che effettuano scambi con l'estero per un totale superiore alle </v>
          </cell>
        </row>
        <row r="52">
          <cell r="A52" t="str">
            <v xml:space="preserve">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8"/>
  <sheetViews>
    <sheetView showGridLines="0" tabSelected="1" workbookViewId="0"/>
  </sheetViews>
  <sheetFormatPr defaultRowHeight="15" x14ac:dyDescent="0.25"/>
  <cols>
    <col min="1" max="1" width="44.140625" style="1" customWidth="1"/>
    <col min="2" max="2" width="11.5703125" style="1" bestFit="1" customWidth="1"/>
    <col min="3" max="3" width="12" style="1" bestFit="1" customWidth="1"/>
    <col min="4" max="4" width="11.7109375" style="1" bestFit="1" customWidth="1"/>
    <col min="5" max="5" width="11.5703125" style="1" bestFit="1" customWidth="1"/>
    <col min="6" max="6" width="11.28515625" style="1" bestFit="1" customWidth="1"/>
    <col min="7" max="7" width="9.5703125" style="1" customWidth="1"/>
    <col min="8" max="8" width="9.28515625" style="1" bestFit="1" customWidth="1"/>
    <col min="9" max="11" width="10.85546875" bestFit="1" customWidth="1"/>
  </cols>
  <sheetData>
    <row r="1" spans="1:11" x14ac:dyDescent="0.25">
      <c r="A1" s="18" t="s">
        <v>33</v>
      </c>
    </row>
    <row r="2" spans="1:11" ht="3.75" customHeight="1" x14ac:dyDescent="0.25"/>
    <row r="3" spans="1:11" x14ac:dyDescent="0.25">
      <c r="A3" s="44" t="s">
        <v>0</v>
      </c>
      <c r="B3" s="44"/>
      <c r="C3" s="44"/>
      <c r="D3" s="44"/>
      <c r="E3" s="44"/>
      <c r="F3" s="44"/>
      <c r="G3" s="44"/>
      <c r="H3" s="44"/>
    </row>
    <row r="4" spans="1:11" ht="15.75" thickBot="1" x14ac:dyDescent="0.3">
      <c r="A4" s="45" t="s">
        <v>54</v>
      </c>
      <c r="B4" s="45"/>
      <c r="F4" s="2"/>
      <c r="G4" s="2"/>
      <c r="H4" s="2"/>
    </row>
    <row r="5" spans="1:11" ht="15.75" customHeight="1" thickBot="1" x14ac:dyDescent="0.3">
      <c r="A5" s="46" t="s">
        <v>1</v>
      </c>
      <c r="B5" s="48">
        <v>2020</v>
      </c>
      <c r="C5" s="48"/>
      <c r="D5" s="48" t="s">
        <v>32</v>
      </c>
      <c r="E5" s="48"/>
      <c r="F5" s="49" t="s">
        <v>32</v>
      </c>
      <c r="G5" s="49"/>
      <c r="H5" s="49"/>
    </row>
    <row r="6" spans="1:11" ht="23.25" thickBot="1" x14ac:dyDescent="0.3">
      <c r="A6" s="47"/>
      <c r="B6" s="3" t="s">
        <v>2</v>
      </c>
      <c r="C6" s="3" t="s">
        <v>3</v>
      </c>
      <c r="D6" s="3" t="s">
        <v>2</v>
      </c>
      <c r="E6" s="3" t="s">
        <v>3</v>
      </c>
      <c r="F6" s="3" t="s">
        <v>25</v>
      </c>
      <c r="G6" s="3" t="s">
        <v>30</v>
      </c>
      <c r="H6" s="3" t="s">
        <v>26</v>
      </c>
    </row>
    <row r="7" spans="1:11" ht="22.5" x14ac:dyDescent="0.25">
      <c r="A7" s="4" t="s">
        <v>4</v>
      </c>
      <c r="B7" s="5">
        <v>0</v>
      </c>
      <c r="C7" s="5">
        <v>195518</v>
      </c>
      <c r="D7" s="5">
        <v>3178</v>
      </c>
      <c r="E7" s="5">
        <v>2460403</v>
      </c>
      <c r="F7" s="5">
        <f>E7-D7</f>
        <v>2457225</v>
      </c>
      <c r="G7" s="6">
        <f>(E7-C7)/C7</f>
        <v>11.58402295440829</v>
      </c>
      <c r="H7" s="6">
        <f t="shared" ref="H7:H29" si="0">E7/$E$30</f>
        <v>5.8180980942864682E-3</v>
      </c>
    </row>
    <row r="8" spans="1:11" x14ac:dyDescent="0.25">
      <c r="A8" s="4" t="s">
        <v>5</v>
      </c>
      <c r="B8" s="5">
        <v>338012</v>
      </c>
      <c r="C8" s="5">
        <v>3458</v>
      </c>
      <c r="D8" s="5">
        <v>720128</v>
      </c>
      <c r="E8" s="5">
        <v>15651</v>
      </c>
      <c r="F8" s="5">
        <f t="shared" ref="F8:F30" si="1">E8-D8</f>
        <v>-704477</v>
      </c>
      <c r="G8" s="6">
        <v>1</v>
      </c>
      <c r="H8" s="6">
        <f t="shared" si="0"/>
        <v>3.7009812324922996E-5</v>
      </c>
    </row>
    <row r="9" spans="1:11" x14ac:dyDescent="0.25">
      <c r="A9" s="4" t="s">
        <v>17</v>
      </c>
      <c r="B9" s="5">
        <v>15297953</v>
      </c>
      <c r="C9" s="5">
        <v>340776039</v>
      </c>
      <c r="D9" s="5">
        <v>17568177</v>
      </c>
      <c r="E9" s="5">
        <v>419517250</v>
      </c>
      <c r="F9" s="5">
        <f t="shared" si="1"/>
        <v>401949073</v>
      </c>
      <c r="G9" s="6">
        <f t="shared" ref="G9:G30" si="2">(E9-C9)/C9</f>
        <v>0.2310644000413421</v>
      </c>
      <c r="H9" s="6">
        <f t="shared" si="0"/>
        <v>0.99202956293960787</v>
      </c>
      <c r="I9" s="17"/>
      <c r="J9" s="17"/>
      <c r="K9" s="17"/>
    </row>
    <row r="10" spans="1:11" x14ac:dyDescent="0.25">
      <c r="A10" s="7" t="s">
        <v>6</v>
      </c>
      <c r="B10" s="5">
        <v>2712473</v>
      </c>
      <c r="C10" s="5">
        <v>17048768</v>
      </c>
      <c r="D10" s="5">
        <v>3914106</v>
      </c>
      <c r="E10" s="5">
        <v>5114104</v>
      </c>
      <c r="F10" s="5">
        <f t="shared" si="1"/>
        <v>1199998</v>
      </c>
      <c r="G10" s="6">
        <f t="shared" si="2"/>
        <v>-0.70003087613134274</v>
      </c>
      <c r="H10" s="6">
        <f t="shared" si="0"/>
        <v>1.2093286643034822E-2</v>
      </c>
    </row>
    <row r="11" spans="1:11" x14ac:dyDescent="0.25">
      <c r="A11" s="7" t="s">
        <v>7</v>
      </c>
      <c r="B11" s="5">
        <v>108112</v>
      </c>
      <c r="C11" s="5">
        <v>35524852</v>
      </c>
      <c r="D11" s="5">
        <v>102144</v>
      </c>
      <c r="E11" s="5">
        <v>40867813</v>
      </c>
      <c r="F11" s="5">
        <f t="shared" si="1"/>
        <v>40765669</v>
      </c>
      <c r="G11" s="6">
        <f t="shared" si="2"/>
        <v>0.15040065473038425</v>
      </c>
      <c r="H11" s="6">
        <f t="shared" si="0"/>
        <v>9.6639837023835426E-2</v>
      </c>
    </row>
    <row r="12" spans="1:11" x14ac:dyDescent="0.25">
      <c r="A12" s="7" t="s">
        <v>8</v>
      </c>
      <c r="B12" s="5">
        <v>3486982</v>
      </c>
      <c r="C12" s="5">
        <v>2121771</v>
      </c>
      <c r="D12" s="5">
        <v>3365819</v>
      </c>
      <c r="E12" s="5">
        <v>1927735</v>
      </c>
      <c r="F12" s="5">
        <f t="shared" si="1"/>
        <v>-1438084</v>
      </c>
      <c r="G12" s="6">
        <f t="shared" si="2"/>
        <v>-9.1450019818349854E-2</v>
      </c>
      <c r="H12" s="6">
        <f t="shared" si="0"/>
        <v>4.5585017291026406E-3</v>
      </c>
    </row>
    <row r="13" spans="1:11" x14ac:dyDescent="0.25">
      <c r="A13" s="7" t="s">
        <v>9</v>
      </c>
      <c r="B13" s="5">
        <v>0</v>
      </c>
      <c r="C13" s="5">
        <v>15133</v>
      </c>
      <c r="D13" s="5">
        <v>0</v>
      </c>
      <c r="E13" s="5">
        <v>35012</v>
      </c>
      <c r="F13" s="5">
        <f t="shared" si="1"/>
        <v>35012</v>
      </c>
      <c r="G13" s="6">
        <f t="shared" si="2"/>
        <v>1.3136192427145972</v>
      </c>
      <c r="H13" s="6">
        <f t="shared" si="0"/>
        <v>8.279263619706114E-5</v>
      </c>
    </row>
    <row r="14" spans="1:11" x14ac:dyDescent="0.25">
      <c r="A14" s="7" t="s">
        <v>10</v>
      </c>
      <c r="B14" s="5">
        <v>4065602</v>
      </c>
      <c r="C14" s="5">
        <v>41859311</v>
      </c>
      <c r="D14" s="5">
        <v>3857719</v>
      </c>
      <c r="E14" s="5">
        <v>43184286</v>
      </c>
      <c r="F14" s="5">
        <f t="shared" si="1"/>
        <v>39326567</v>
      </c>
      <c r="G14" s="6">
        <f t="shared" si="2"/>
        <v>3.1653053247818627E-2</v>
      </c>
      <c r="H14" s="6">
        <f t="shared" si="0"/>
        <v>0.10211758483456645</v>
      </c>
    </row>
    <row r="15" spans="1:11" x14ac:dyDescent="0.25">
      <c r="A15" s="7" t="s">
        <v>11</v>
      </c>
      <c r="B15" s="5">
        <v>0</v>
      </c>
      <c r="C15" s="5">
        <v>10082756</v>
      </c>
      <c r="D15" s="5">
        <v>6675</v>
      </c>
      <c r="E15" s="5">
        <v>38306204</v>
      </c>
      <c r="F15" s="5">
        <f t="shared" si="1"/>
        <v>38299529</v>
      </c>
      <c r="G15" s="6">
        <f t="shared" si="2"/>
        <v>2.7991799067635874</v>
      </c>
      <c r="H15" s="6">
        <f t="shared" si="0"/>
        <v>9.0582417795681727E-2</v>
      </c>
    </row>
    <row r="16" spans="1:11" ht="22.5" x14ac:dyDescent="0.25">
      <c r="A16" s="7" t="s">
        <v>12</v>
      </c>
      <c r="B16" s="5">
        <v>1435723</v>
      </c>
      <c r="C16" s="5">
        <v>8106649</v>
      </c>
      <c r="D16" s="5">
        <v>2106633</v>
      </c>
      <c r="E16" s="5">
        <v>8006532</v>
      </c>
      <c r="F16" s="5">
        <f t="shared" si="1"/>
        <v>5899899</v>
      </c>
      <c r="G16" s="6">
        <f t="shared" si="2"/>
        <v>-1.2349985795610492E-2</v>
      </c>
      <c r="H16" s="6">
        <f t="shared" si="0"/>
        <v>1.8932991290875369E-2</v>
      </c>
    </row>
    <row r="17" spans="1:8" ht="22.5" x14ac:dyDescent="0.25">
      <c r="A17" s="7" t="s">
        <v>13</v>
      </c>
      <c r="B17" s="5">
        <v>2739618</v>
      </c>
      <c r="C17" s="5">
        <v>16083489</v>
      </c>
      <c r="D17" s="5">
        <v>2696070</v>
      </c>
      <c r="E17" s="5">
        <v>18219885</v>
      </c>
      <c r="F17" s="5">
        <f t="shared" si="1"/>
        <v>15523815</v>
      </c>
      <c r="G17" s="6">
        <f t="shared" si="2"/>
        <v>0.13283162627213535</v>
      </c>
      <c r="H17" s="6">
        <f t="shared" si="0"/>
        <v>4.3084437060359061E-2</v>
      </c>
    </row>
    <row r="18" spans="1:8" x14ac:dyDescent="0.25">
      <c r="A18" s="7" t="s">
        <v>14</v>
      </c>
      <c r="B18" s="5">
        <v>74703</v>
      </c>
      <c r="C18" s="5">
        <v>7476386</v>
      </c>
      <c r="D18" s="5">
        <v>21268</v>
      </c>
      <c r="E18" s="5">
        <v>5726577</v>
      </c>
      <c r="F18" s="5">
        <f t="shared" si="1"/>
        <v>5705309</v>
      </c>
      <c r="G18" s="6">
        <f t="shared" si="2"/>
        <v>-0.23404476440890024</v>
      </c>
      <c r="H18" s="6">
        <f t="shared" si="0"/>
        <v>1.3541597344209351E-2</v>
      </c>
    </row>
    <row r="19" spans="1:8" x14ac:dyDescent="0.25">
      <c r="A19" s="7" t="s">
        <v>15</v>
      </c>
      <c r="B19" s="5">
        <v>19292</v>
      </c>
      <c r="C19" s="5">
        <v>7948642</v>
      </c>
      <c r="D19" s="5">
        <v>24458</v>
      </c>
      <c r="E19" s="5">
        <v>7490878</v>
      </c>
      <c r="F19" s="5">
        <f t="shared" si="1"/>
        <v>7466420</v>
      </c>
      <c r="G19" s="6">
        <f t="shared" si="2"/>
        <v>-5.7590214781342526E-2</v>
      </c>
      <c r="H19" s="6">
        <f t="shared" si="0"/>
        <v>1.771362781476548E-2</v>
      </c>
    </row>
    <row r="20" spans="1:8" x14ac:dyDescent="0.25">
      <c r="A20" s="7" t="s">
        <v>28</v>
      </c>
      <c r="B20" s="5">
        <v>566778</v>
      </c>
      <c r="C20" s="5">
        <v>128926466</v>
      </c>
      <c r="D20" s="5">
        <v>1328444</v>
      </c>
      <c r="E20" s="5">
        <v>151337027</v>
      </c>
      <c r="F20" s="5">
        <f t="shared" si="1"/>
        <v>150008583</v>
      </c>
      <c r="G20" s="6">
        <f t="shared" si="2"/>
        <v>0.17382436434734819</v>
      </c>
      <c r="H20" s="6">
        <f t="shared" si="0"/>
        <v>0.35786562948577116</v>
      </c>
    </row>
    <row r="21" spans="1:8" x14ac:dyDescent="0.25">
      <c r="A21" s="7" t="s">
        <v>29</v>
      </c>
      <c r="B21" s="5">
        <v>64976</v>
      </c>
      <c r="C21" s="5">
        <v>54023195</v>
      </c>
      <c r="D21" s="5">
        <v>45953</v>
      </c>
      <c r="E21" s="5">
        <v>86485641</v>
      </c>
      <c r="F21" s="5">
        <f t="shared" si="1"/>
        <v>86439688</v>
      </c>
      <c r="G21" s="6">
        <f t="shared" si="2"/>
        <v>0.60089829933235162</v>
      </c>
      <c r="H21" s="6">
        <f t="shared" si="0"/>
        <v>0.20451200193027064</v>
      </c>
    </row>
    <row r="22" spans="1:8" x14ac:dyDescent="0.25">
      <c r="A22" s="7" t="s">
        <v>16</v>
      </c>
      <c r="B22" s="5">
        <v>23694</v>
      </c>
      <c r="C22" s="5">
        <v>11558621</v>
      </c>
      <c r="D22" s="5">
        <v>98888</v>
      </c>
      <c r="E22" s="5">
        <v>12815556</v>
      </c>
      <c r="F22" s="5">
        <f t="shared" si="1"/>
        <v>12716668</v>
      </c>
      <c r="G22" s="6">
        <f t="shared" si="2"/>
        <v>0.10874437357189928</v>
      </c>
      <c r="H22" s="6">
        <f t="shared" si="0"/>
        <v>3.0304857350938654E-2</v>
      </c>
    </row>
    <row r="23" spans="1:8" x14ac:dyDescent="0.25">
      <c r="A23" s="4" t="s">
        <v>31</v>
      </c>
      <c r="B23" s="5">
        <v>0</v>
      </c>
      <c r="C23" s="5">
        <v>0</v>
      </c>
      <c r="D23" s="5">
        <v>0</v>
      </c>
      <c r="E23" s="5">
        <v>0</v>
      </c>
      <c r="F23" s="5">
        <f t="shared" ref="F23" si="3">E23-D23</f>
        <v>0</v>
      </c>
      <c r="G23" s="15" t="s">
        <v>27</v>
      </c>
      <c r="H23" s="6">
        <f t="shared" ref="H23" si="4">E23/$E$30</f>
        <v>0</v>
      </c>
    </row>
    <row r="24" spans="1:8" ht="22.5" x14ac:dyDescent="0.25">
      <c r="A24" s="4" t="s">
        <v>18</v>
      </c>
      <c r="B24" s="5">
        <v>8246</v>
      </c>
      <c r="C24" s="5">
        <v>2466882</v>
      </c>
      <c r="D24" s="5">
        <v>0</v>
      </c>
      <c r="E24" s="5">
        <v>695966</v>
      </c>
      <c r="F24" s="5">
        <f t="shared" si="1"/>
        <v>695966</v>
      </c>
      <c r="G24" s="6">
        <f t="shared" si="2"/>
        <v>-0.71787625026247703</v>
      </c>
      <c r="H24" s="6">
        <f t="shared" si="0"/>
        <v>1.6457460254633799E-3</v>
      </c>
    </row>
    <row r="25" spans="1:8" ht="22.5" x14ac:dyDescent="0.25">
      <c r="A25" s="4" t="s">
        <v>19</v>
      </c>
      <c r="B25" s="5">
        <v>12137</v>
      </c>
      <c r="C25" s="5">
        <v>456165</v>
      </c>
      <c r="D25" s="5">
        <v>32130</v>
      </c>
      <c r="E25" s="5">
        <v>198581</v>
      </c>
      <c r="F25" s="5">
        <f t="shared" si="1"/>
        <v>166451</v>
      </c>
      <c r="G25" s="6">
        <f t="shared" si="2"/>
        <v>-0.56467287056218696</v>
      </c>
      <c r="H25" s="6">
        <f t="shared" si="0"/>
        <v>4.6958312831739402E-4</v>
      </c>
    </row>
    <row r="26" spans="1:8" ht="22.5" x14ac:dyDescent="0.25">
      <c r="A26" s="4" t="s">
        <v>20</v>
      </c>
      <c r="B26" s="5">
        <v>0</v>
      </c>
      <c r="C26" s="8">
        <v>0</v>
      </c>
      <c r="D26" s="5">
        <v>0</v>
      </c>
      <c r="E26" s="8">
        <v>0</v>
      </c>
      <c r="F26" s="5">
        <f t="shared" si="1"/>
        <v>0</v>
      </c>
      <c r="G26" s="15" t="s">
        <v>27</v>
      </c>
      <c r="H26" s="6">
        <f t="shared" si="0"/>
        <v>0</v>
      </c>
    </row>
    <row r="27" spans="1:8" ht="22.5" x14ac:dyDescent="0.25">
      <c r="A27" s="4" t="s">
        <v>21</v>
      </c>
      <c r="B27" s="5">
        <v>0</v>
      </c>
      <c r="C27" s="5">
        <v>0</v>
      </c>
      <c r="D27" s="5">
        <v>0</v>
      </c>
      <c r="E27" s="5">
        <v>0</v>
      </c>
      <c r="F27" s="5">
        <f t="shared" si="1"/>
        <v>0</v>
      </c>
      <c r="G27" s="15" t="s">
        <v>27</v>
      </c>
      <c r="H27" s="6">
        <f t="shared" si="0"/>
        <v>0</v>
      </c>
    </row>
    <row r="28" spans="1:8" x14ac:dyDescent="0.25">
      <c r="A28" s="4" t="s">
        <v>22</v>
      </c>
      <c r="B28" s="8">
        <v>0</v>
      </c>
      <c r="C28" s="5">
        <v>0</v>
      </c>
      <c r="D28" s="8">
        <v>0</v>
      </c>
      <c r="E28" s="5">
        <v>0</v>
      </c>
      <c r="F28" s="5">
        <f t="shared" si="1"/>
        <v>0</v>
      </c>
      <c r="G28" s="15" t="s">
        <v>27</v>
      </c>
      <c r="H28" s="6">
        <f t="shared" si="0"/>
        <v>0</v>
      </c>
    </row>
    <row r="29" spans="1:8" ht="23.25" thickBot="1" x14ac:dyDescent="0.3">
      <c r="A29" s="9" t="s">
        <v>23</v>
      </c>
      <c r="B29" s="10">
        <v>0</v>
      </c>
      <c r="C29" s="10">
        <v>0</v>
      </c>
      <c r="D29" s="10">
        <v>2050</v>
      </c>
      <c r="E29" s="10">
        <v>0</v>
      </c>
      <c r="F29" s="10">
        <f t="shared" si="1"/>
        <v>-2050</v>
      </c>
      <c r="G29" s="22" t="s">
        <v>27</v>
      </c>
      <c r="H29" s="11">
        <f t="shared" si="0"/>
        <v>0</v>
      </c>
    </row>
    <row r="30" spans="1:8" x14ac:dyDescent="0.25">
      <c r="A30" s="27" t="s">
        <v>34</v>
      </c>
      <c r="B30" s="28">
        <f>SUM(B23:B29,B7,B8,B9)</f>
        <v>15656348</v>
      </c>
      <c r="C30" s="28">
        <f t="shared" ref="C30:E30" si="5">SUM(C23:C29,C7,C8,C9)</f>
        <v>343898062</v>
      </c>
      <c r="D30" s="28">
        <f t="shared" si="5"/>
        <v>18325663</v>
      </c>
      <c r="E30" s="28">
        <f t="shared" si="5"/>
        <v>422887851</v>
      </c>
      <c r="F30" s="28">
        <f t="shared" si="1"/>
        <v>404562188</v>
      </c>
      <c r="G30" s="29">
        <f t="shared" si="2"/>
        <v>0.22968954387419607</v>
      </c>
      <c r="H30" s="29"/>
    </row>
    <row r="31" spans="1:8" x14ac:dyDescent="0.25">
      <c r="A31" s="21" t="s">
        <v>35</v>
      </c>
      <c r="B31" s="13">
        <v>8177085872</v>
      </c>
      <c r="C31" s="13">
        <v>15115365994</v>
      </c>
      <c r="D31" s="13">
        <v>9675537973</v>
      </c>
      <c r="E31" s="13">
        <v>17515056832</v>
      </c>
      <c r="F31" s="13">
        <f t="shared" ref="F31:F33" si="6">E31-D31</f>
        <v>7839518859</v>
      </c>
      <c r="G31" s="14">
        <f t="shared" ref="G31:G33" si="7">(E31-C31)/C31</f>
        <v>0.15875836807077978</v>
      </c>
      <c r="H31" s="14"/>
    </row>
    <row r="32" spans="1:8" x14ac:dyDescent="0.25">
      <c r="A32" s="23" t="s">
        <v>36</v>
      </c>
      <c r="B32" s="24">
        <v>181504704</v>
      </c>
      <c r="C32" s="24">
        <v>1288540620</v>
      </c>
      <c r="D32" s="24">
        <v>316038799</v>
      </c>
      <c r="E32" s="24">
        <v>1526397045</v>
      </c>
      <c r="F32" s="24">
        <f t="shared" si="6"/>
        <v>1210358246</v>
      </c>
      <c r="G32" s="30">
        <f t="shared" si="7"/>
        <v>0.18459365681463732</v>
      </c>
      <c r="H32" s="30"/>
    </row>
    <row r="33" spans="1:9" x14ac:dyDescent="0.25">
      <c r="A33" s="25" t="s">
        <v>37</v>
      </c>
      <c r="B33" s="26">
        <v>9050067046</v>
      </c>
      <c r="C33" s="26">
        <v>7075578928</v>
      </c>
      <c r="D33" s="26">
        <v>13984473714</v>
      </c>
      <c r="E33" s="26">
        <v>7696382776</v>
      </c>
      <c r="F33" s="26">
        <f t="shared" si="6"/>
        <v>-6288090938</v>
      </c>
      <c r="G33" s="31">
        <f t="shared" si="7"/>
        <v>8.7738947486446575E-2</v>
      </c>
      <c r="H33" s="31"/>
    </row>
    <row r="34" spans="1:9" x14ac:dyDescent="0.25">
      <c r="A34" s="21"/>
      <c r="B34" s="13"/>
      <c r="C34" s="13"/>
      <c r="D34" s="13"/>
      <c r="E34" s="13"/>
      <c r="F34" s="13"/>
      <c r="G34" s="20" t="s">
        <v>38</v>
      </c>
      <c r="H34" s="14">
        <f>E30/E31</f>
        <v>2.4144246579170907E-2</v>
      </c>
      <c r="I34" s="14"/>
    </row>
    <row r="35" spans="1:9" x14ac:dyDescent="0.25">
      <c r="A35" s="12"/>
      <c r="B35" s="5"/>
      <c r="C35" s="5"/>
      <c r="D35" s="5"/>
      <c r="E35" s="5"/>
      <c r="F35" s="13"/>
      <c r="G35" s="20" t="s">
        <v>39</v>
      </c>
      <c r="H35" s="14">
        <f>E30/E32</f>
        <v>0.27704970498026615</v>
      </c>
      <c r="I35" s="14"/>
    </row>
    <row r="36" spans="1:9" x14ac:dyDescent="0.25">
      <c r="A36" s="12"/>
      <c r="B36" s="13"/>
      <c r="C36" s="13"/>
      <c r="D36" s="13"/>
      <c r="E36" s="13"/>
      <c r="F36" s="13"/>
      <c r="G36" s="20" t="s">
        <v>40</v>
      </c>
      <c r="H36" s="14">
        <f>E30/E33</f>
        <v>5.494631222328384E-2</v>
      </c>
    </row>
    <row r="37" spans="1:9" x14ac:dyDescent="0.25">
      <c r="A37" s="16" t="s">
        <v>24</v>
      </c>
    </row>
    <row r="38" spans="1:9" x14ac:dyDescent="0.25">
      <c r="D38" s="5"/>
      <c r="E38" s="6"/>
      <c r="F38" s="5"/>
      <c r="G38" s="6"/>
      <c r="H38" s="6"/>
    </row>
  </sheetData>
  <mergeCells count="6">
    <mergeCell ref="A3:H3"/>
    <mergeCell ref="A4:B4"/>
    <mergeCell ref="A5:A6"/>
    <mergeCell ref="B5:C5"/>
    <mergeCell ref="D5:E5"/>
    <mergeCell ref="F5:H5"/>
  </mergeCells>
  <pageMargins left="0.25" right="0.25" top="0.75" bottom="0.75" header="0.3" footer="0.3"/>
  <pageSetup paperSize="9" scale="8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L38"/>
  <sheetViews>
    <sheetView showGridLines="0" workbookViewId="0"/>
  </sheetViews>
  <sheetFormatPr defaultRowHeight="15" x14ac:dyDescent="0.25"/>
  <cols>
    <col min="1" max="1" width="44.140625" style="1" customWidth="1"/>
    <col min="2" max="2" width="11.5703125" style="1" bestFit="1" customWidth="1"/>
    <col min="3" max="3" width="12" style="1" bestFit="1" customWidth="1"/>
    <col min="4" max="4" width="11.7109375" style="1" bestFit="1" customWidth="1"/>
    <col min="5" max="5" width="11.5703125" style="1" bestFit="1" customWidth="1"/>
    <col min="6" max="6" width="11.28515625" style="1" bestFit="1" customWidth="1"/>
    <col min="7" max="7" width="9.5703125" style="1" bestFit="1" customWidth="1"/>
    <col min="8" max="8" width="9.28515625" style="1" bestFit="1" customWidth="1"/>
    <col min="9" max="9" width="11.28515625" bestFit="1" customWidth="1"/>
    <col min="10" max="12" width="10.85546875" bestFit="1" customWidth="1"/>
  </cols>
  <sheetData>
    <row r="1" spans="1:12" x14ac:dyDescent="0.25">
      <c r="A1" s="32" t="s">
        <v>41</v>
      </c>
    </row>
    <row r="2" spans="1:12" ht="3.75" customHeight="1" x14ac:dyDescent="0.25"/>
    <row r="3" spans="1:12" x14ac:dyDescent="0.25">
      <c r="A3" s="44" t="s">
        <v>0</v>
      </c>
      <c r="B3" s="44"/>
      <c r="C3" s="44"/>
      <c r="D3" s="44"/>
      <c r="E3" s="44"/>
      <c r="F3" s="44"/>
      <c r="G3" s="44"/>
      <c r="H3" s="44"/>
    </row>
    <row r="4" spans="1:12" ht="15.75" thickBot="1" x14ac:dyDescent="0.3">
      <c r="A4" s="45" t="s">
        <v>54</v>
      </c>
      <c r="B4" s="45"/>
      <c r="F4" s="2"/>
      <c r="G4" s="2"/>
      <c r="H4" s="2"/>
    </row>
    <row r="5" spans="1:12" ht="15.75" customHeight="1" thickBot="1" x14ac:dyDescent="0.3">
      <c r="A5" s="46" t="s">
        <v>1</v>
      </c>
      <c r="B5" s="48">
        <v>2020</v>
      </c>
      <c r="C5" s="48"/>
      <c r="D5" s="48" t="s">
        <v>32</v>
      </c>
      <c r="E5" s="48"/>
      <c r="F5" s="50" t="s">
        <v>32</v>
      </c>
      <c r="G5" s="50"/>
      <c r="H5" s="50"/>
    </row>
    <row r="6" spans="1:12" ht="23.25" thickBot="1" x14ac:dyDescent="0.3">
      <c r="A6" s="47"/>
      <c r="B6" s="3" t="s">
        <v>2</v>
      </c>
      <c r="C6" s="3" t="s">
        <v>3</v>
      </c>
      <c r="D6" s="3" t="s">
        <v>2</v>
      </c>
      <c r="E6" s="3" t="s">
        <v>3</v>
      </c>
      <c r="F6" s="3" t="s">
        <v>25</v>
      </c>
      <c r="G6" s="3" t="s">
        <v>30</v>
      </c>
      <c r="H6" s="3" t="s">
        <v>26</v>
      </c>
    </row>
    <row r="7" spans="1:12" ht="22.5" x14ac:dyDescent="0.25">
      <c r="A7" s="4" t="s">
        <v>4</v>
      </c>
      <c r="B7" s="5">
        <v>2245531</v>
      </c>
      <c r="C7" s="5">
        <v>35838</v>
      </c>
      <c r="D7" s="5">
        <v>4168443</v>
      </c>
      <c r="E7" s="5">
        <v>374543</v>
      </c>
      <c r="F7" s="5">
        <f>E7-D7</f>
        <v>-3793900</v>
      </c>
      <c r="G7" s="6">
        <f>(E7-C7)/C7</f>
        <v>9.4510017300072544</v>
      </c>
      <c r="H7" s="6">
        <f t="shared" ref="H7:H29" si="0">E7/$E$30</f>
        <v>1.7563999841740503E-3</v>
      </c>
    </row>
    <row r="8" spans="1:12" x14ac:dyDescent="0.25">
      <c r="A8" s="4" t="s">
        <v>5</v>
      </c>
      <c r="B8" s="5">
        <v>40307</v>
      </c>
      <c r="C8" s="5">
        <v>1634</v>
      </c>
      <c r="D8" s="5">
        <v>542988</v>
      </c>
      <c r="E8" s="5">
        <v>1881</v>
      </c>
      <c r="F8" s="5">
        <f t="shared" ref="F8:F33" si="1">E8-D8</f>
        <v>-541107</v>
      </c>
      <c r="G8" s="6">
        <v>1</v>
      </c>
      <c r="H8" s="6">
        <f t="shared" si="0"/>
        <v>8.8208519989197205E-6</v>
      </c>
    </row>
    <row r="9" spans="1:12" x14ac:dyDescent="0.25">
      <c r="A9" s="4" t="s">
        <v>17</v>
      </c>
      <c r="B9" s="5">
        <v>2309148</v>
      </c>
      <c r="C9" s="5">
        <v>242247419</v>
      </c>
      <c r="D9" s="5">
        <v>2475159</v>
      </c>
      <c r="E9" s="5">
        <v>212761417</v>
      </c>
      <c r="F9" s="5">
        <f t="shared" si="1"/>
        <v>210286258</v>
      </c>
      <c r="G9" s="6">
        <f t="shared" ref="G9:G33" si="2">(E9-C9)/C9</f>
        <v>-0.12171853934179584</v>
      </c>
      <c r="H9" s="6">
        <f t="shared" si="0"/>
        <v>0.99773363659619463</v>
      </c>
      <c r="I9" s="17"/>
      <c r="J9" s="17"/>
      <c r="K9" s="17"/>
      <c r="L9" s="17"/>
    </row>
    <row r="10" spans="1:12" x14ac:dyDescent="0.25">
      <c r="A10" s="7" t="s">
        <v>6</v>
      </c>
      <c r="B10" s="5">
        <v>181338</v>
      </c>
      <c r="C10" s="5">
        <v>154165571</v>
      </c>
      <c r="D10" s="5">
        <v>206695</v>
      </c>
      <c r="E10" s="5">
        <v>103319682</v>
      </c>
      <c r="F10" s="5">
        <f t="shared" si="1"/>
        <v>103112987</v>
      </c>
      <c r="G10" s="6">
        <f t="shared" si="2"/>
        <v>-0.32981351588546315</v>
      </c>
      <c r="H10" s="6">
        <f t="shared" si="0"/>
        <v>0.48451229319375322</v>
      </c>
    </row>
    <row r="11" spans="1:12" x14ac:dyDescent="0.25">
      <c r="A11" s="7" t="s">
        <v>7</v>
      </c>
      <c r="B11" s="5">
        <v>582642</v>
      </c>
      <c r="C11" s="5">
        <v>7337403</v>
      </c>
      <c r="D11" s="5">
        <v>1373</v>
      </c>
      <c r="E11" s="5">
        <v>8835466</v>
      </c>
      <c r="F11" s="5">
        <f t="shared" si="1"/>
        <v>8834093</v>
      </c>
      <c r="G11" s="6">
        <f t="shared" si="2"/>
        <v>0.20416801421429354</v>
      </c>
      <c r="H11" s="6">
        <f t="shared" si="0"/>
        <v>4.1433459823225528E-2</v>
      </c>
    </row>
    <row r="12" spans="1:12" x14ac:dyDescent="0.25">
      <c r="A12" s="7" t="s">
        <v>8</v>
      </c>
      <c r="B12" s="5">
        <v>747947</v>
      </c>
      <c r="C12" s="5">
        <v>64920</v>
      </c>
      <c r="D12" s="5">
        <v>1605390</v>
      </c>
      <c r="E12" s="5">
        <v>85213</v>
      </c>
      <c r="F12" s="5">
        <f t="shared" si="1"/>
        <v>-1520177</v>
      </c>
      <c r="G12" s="6">
        <f t="shared" si="2"/>
        <v>0.31258471965495993</v>
      </c>
      <c r="H12" s="6">
        <f t="shared" si="0"/>
        <v>3.996019465092749E-4</v>
      </c>
    </row>
    <row r="13" spans="1:12" x14ac:dyDescent="0.25">
      <c r="A13" s="7" t="s">
        <v>9</v>
      </c>
      <c r="B13" s="5">
        <v>0</v>
      </c>
      <c r="C13" s="5">
        <v>0</v>
      </c>
      <c r="D13" s="5">
        <v>0</v>
      </c>
      <c r="E13" s="5">
        <v>7425</v>
      </c>
      <c r="F13" s="5">
        <f t="shared" si="1"/>
        <v>7425</v>
      </c>
      <c r="G13" s="6">
        <v>1</v>
      </c>
      <c r="H13" s="6">
        <f t="shared" si="0"/>
        <v>3.4819152627314683E-5</v>
      </c>
    </row>
    <row r="14" spans="1:12" x14ac:dyDescent="0.25">
      <c r="A14" s="7" t="s">
        <v>10</v>
      </c>
      <c r="B14" s="5">
        <v>453433</v>
      </c>
      <c r="C14" s="5">
        <v>5274721</v>
      </c>
      <c r="D14" s="5">
        <v>304504</v>
      </c>
      <c r="E14" s="5">
        <v>6736995</v>
      </c>
      <c r="F14" s="5">
        <f t="shared" si="1"/>
        <v>6432491</v>
      </c>
      <c r="G14" s="6">
        <f t="shared" si="2"/>
        <v>0.27722300383280934</v>
      </c>
      <c r="H14" s="6">
        <f t="shared" si="0"/>
        <v>3.1592788842350963E-2</v>
      </c>
    </row>
    <row r="15" spans="1:12" x14ac:dyDescent="0.25">
      <c r="A15" s="7" t="s">
        <v>11</v>
      </c>
      <c r="B15" s="5">
        <v>13489</v>
      </c>
      <c r="C15" s="5">
        <v>2259895</v>
      </c>
      <c r="D15" s="5">
        <v>0</v>
      </c>
      <c r="E15" s="5">
        <v>2277814</v>
      </c>
      <c r="F15" s="5">
        <f t="shared" si="1"/>
        <v>2277814</v>
      </c>
      <c r="G15" s="6">
        <f t="shared" si="2"/>
        <v>7.9291294507045675E-3</v>
      </c>
      <c r="H15" s="6">
        <f t="shared" si="0"/>
        <v>1.0681690683183052E-2</v>
      </c>
    </row>
    <row r="16" spans="1:12" ht="22.5" x14ac:dyDescent="0.25">
      <c r="A16" s="7" t="s">
        <v>12</v>
      </c>
      <c r="B16" s="5">
        <v>11229</v>
      </c>
      <c r="C16" s="5">
        <v>3217401</v>
      </c>
      <c r="D16" s="5">
        <v>20164</v>
      </c>
      <c r="E16" s="5">
        <v>3546380</v>
      </c>
      <c r="F16" s="5">
        <f t="shared" si="1"/>
        <v>3526216</v>
      </c>
      <c r="G16" s="6">
        <f t="shared" si="2"/>
        <v>0.10224992159820924</v>
      </c>
      <c r="H16" s="6">
        <f t="shared" si="0"/>
        <v>1.6630565184438551E-2</v>
      </c>
    </row>
    <row r="17" spans="1:9" ht="22.5" x14ac:dyDescent="0.25">
      <c r="A17" s="7" t="s">
        <v>13</v>
      </c>
      <c r="B17" s="5">
        <v>160238</v>
      </c>
      <c r="C17" s="5">
        <v>7988097</v>
      </c>
      <c r="D17" s="5">
        <v>105020</v>
      </c>
      <c r="E17" s="5">
        <v>4391575</v>
      </c>
      <c r="F17" s="5">
        <f t="shared" si="1"/>
        <v>4286555</v>
      </c>
      <c r="G17" s="6">
        <f t="shared" si="2"/>
        <v>-0.45023514361430511</v>
      </c>
      <c r="H17" s="6">
        <f t="shared" si="0"/>
        <v>2.0594063326504982E-2</v>
      </c>
    </row>
    <row r="18" spans="1:9" x14ac:dyDescent="0.25">
      <c r="A18" s="7" t="s">
        <v>14</v>
      </c>
      <c r="B18" s="5">
        <v>10538</v>
      </c>
      <c r="C18" s="5">
        <v>8656969</v>
      </c>
      <c r="D18" s="5">
        <v>11497</v>
      </c>
      <c r="E18" s="5">
        <v>20675152</v>
      </c>
      <c r="F18" s="5">
        <f t="shared" si="1"/>
        <v>20663655</v>
      </c>
      <c r="G18" s="6">
        <f t="shared" si="2"/>
        <v>1.3882668402763139</v>
      </c>
      <c r="H18" s="6">
        <f t="shared" si="0"/>
        <v>9.6955053613593328E-2</v>
      </c>
    </row>
    <row r="19" spans="1:9" x14ac:dyDescent="0.25">
      <c r="A19" s="7" t="s">
        <v>15</v>
      </c>
      <c r="B19" s="5">
        <v>8299</v>
      </c>
      <c r="C19" s="5">
        <v>3234400</v>
      </c>
      <c r="D19" s="5">
        <v>3010</v>
      </c>
      <c r="E19" s="5">
        <v>3093207</v>
      </c>
      <c r="F19" s="5">
        <f t="shared" si="1"/>
        <v>3090197</v>
      </c>
      <c r="G19" s="6">
        <f t="shared" si="2"/>
        <v>-4.3653536977491962E-2</v>
      </c>
      <c r="H19" s="6">
        <f t="shared" si="0"/>
        <v>1.4505433891027363E-2</v>
      </c>
    </row>
    <row r="20" spans="1:9" x14ac:dyDescent="0.25">
      <c r="A20" s="7" t="s">
        <v>28</v>
      </c>
      <c r="B20" s="5">
        <v>43406</v>
      </c>
      <c r="C20" s="5">
        <v>38766388</v>
      </c>
      <c r="D20" s="5">
        <v>85236</v>
      </c>
      <c r="E20" s="5">
        <v>46588975</v>
      </c>
      <c r="F20" s="5">
        <f t="shared" si="1"/>
        <v>46503739</v>
      </c>
      <c r="G20" s="6">
        <f t="shared" si="2"/>
        <v>0.20178787355685548</v>
      </c>
      <c r="H20" s="6">
        <f t="shared" si="0"/>
        <v>0.21847658333672029</v>
      </c>
    </row>
    <row r="21" spans="1:9" x14ac:dyDescent="0.25">
      <c r="A21" s="7" t="s">
        <v>29</v>
      </c>
      <c r="B21" s="5">
        <v>2228</v>
      </c>
      <c r="C21" s="5">
        <v>6966483</v>
      </c>
      <c r="D21" s="5">
        <v>53419</v>
      </c>
      <c r="E21" s="5">
        <v>7969186</v>
      </c>
      <c r="F21" s="5">
        <f t="shared" si="1"/>
        <v>7915767</v>
      </c>
      <c r="G21" s="6">
        <f t="shared" si="2"/>
        <v>0.14393245486998246</v>
      </c>
      <c r="H21" s="6">
        <f t="shared" si="0"/>
        <v>3.7371084666593855E-2</v>
      </c>
      <c r="I21" s="19"/>
    </row>
    <row r="22" spans="1:9" x14ac:dyDescent="0.25">
      <c r="A22" s="7" t="s">
        <v>16</v>
      </c>
      <c r="B22" s="5">
        <v>94361</v>
      </c>
      <c r="C22" s="5">
        <v>4315171</v>
      </c>
      <c r="D22" s="5">
        <v>78851</v>
      </c>
      <c r="E22" s="5">
        <v>5234347</v>
      </c>
      <c r="F22" s="5">
        <f t="shared" si="1"/>
        <v>5155496</v>
      </c>
      <c r="G22" s="6">
        <f t="shared" si="2"/>
        <v>0.2130103302974552</v>
      </c>
      <c r="H22" s="6">
        <f t="shared" si="0"/>
        <v>2.45461989356669E-2</v>
      </c>
    </row>
    <row r="23" spans="1:9" x14ac:dyDescent="0.25">
      <c r="A23" s="4" t="s">
        <v>31</v>
      </c>
      <c r="B23" s="5">
        <v>0</v>
      </c>
      <c r="C23" s="5">
        <v>0</v>
      </c>
      <c r="D23" s="5">
        <v>0</v>
      </c>
      <c r="E23" s="5">
        <v>0</v>
      </c>
      <c r="F23" s="5">
        <f t="shared" si="1"/>
        <v>0</v>
      </c>
      <c r="G23" s="15" t="s">
        <v>27</v>
      </c>
      <c r="H23" s="6">
        <f t="shared" si="0"/>
        <v>0</v>
      </c>
    </row>
    <row r="24" spans="1:9" ht="22.5" x14ac:dyDescent="0.25">
      <c r="A24" s="4" t="s">
        <v>18</v>
      </c>
      <c r="B24" s="5">
        <v>108920</v>
      </c>
      <c r="C24" s="5">
        <v>4111</v>
      </c>
      <c r="D24" s="5">
        <v>9253</v>
      </c>
      <c r="E24" s="5">
        <v>0</v>
      </c>
      <c r="F24" s="5">
        <f t="shared" si="1"/>
        <v>-9253</v>
      </c>
      <c r="G24" s="6">
        <f t="shared" si="2"/>
        <v>-1</v>
      </c>
      <c r="H24" s="6">
        <f t="shared" si="0"/>
        <v>0</v>
      </c>
    </row>
    <row r="25" spans="1:9" ht="22.5" x14ac:dyDescent="0.25">
      <c r="A25" s="4" t="s">
        <v>19</v>
      </c>
      <c r="B25" s="5">
        <v>808627</v>
      </c>
      <c r="C25" s="5">
        <v>181647</v>
      </c>
      <c r="D25" s="5">
        <v>899975</v>
      </c>
      <c r="E25" s="5">
        <v>106866</v>
      </c>
      <c r="F25" s="5">
        <f t="shared" si="1"/>
        <v>-793109</v>
      </c>
      <c r="G25" s="6">
        <f t="shared" si="2"/>
        <v>-0.41168309963830946</v>
      </c>
      <c r="H25" s="6">
        <f t="shared" si="0"/>
        <v>5.0114256763240548E-4</v>
      </c>
    </row>
    <row r="26" spans="1:9" ht="22.5" x14ac:dyDescent="0.25">
      <c r="A26" s="4" t="s">
        <v>20</v>
      </c>
      <c r="B26" s="5">
        <v>0</v>
      </c>
      <c r="C26" s="5">
        <v>0</v>
      </c>
      <c r="D26" s="5">
        <v>0</v>
      </c>
      <c r="E26" s="8">
        <v>0</v>
      </c>
      <c r="F26" s="5">
        <f t="shared" si="1"/>
        <v>0</v>
      </c>
      <c r="G26" s="15" t="s">
        <v>27</v>
      </c>
      <c r="H26" s="6">
        <f t="shared" si="0"/>
        <v>0</v>
      </c>
    </row>
    <row r="27" spans="1:9" ht="22.5" x14ac:dyDescent="0.25">
      <c r="A27" s="4" t="s">
        <v>21</v>
      </c>
      <c r="B27" s="5">
        <v>2194</v>
      </c>
      <c r="C27" s="5">
        <v>0</v>
      </c>
      <c r="D27" s="5">
        <v>0</v>
      </c>
      <c r="E27" s="5">
        <v>0</v>
      </c>
      <c r="F27" s="5">
        <f t="shared" si="1"/>
        <v>0</v>
      </c>
      <c r="G27" s="15" t="s">
        <v>27</v>
      </c>
      <c r="H27" s="6">
        <f t="shared" si="0"/>
        <v>0</v>
      </c>
    </row>
    <row r="28" spans="1:9" x14ac:dyDescent="0.25">
      <c r="A28" s="4" t="s">
        <v>22</v>
      </c>
      <c r="B28" s="8">
        <v>0</v>
      </c>
      <c r="C28" s="5">
        <v>0</v>
      </c>
      <c r="D28" s="8">
        <v>0</v>
      </c>
      <c r="E28" s="5">
        <v>0</v>
      </c>
      <c r="F28" s="5">
        <f t="shared" si="1"/>
        <v>0</v>
      </c>
      <c r="G28" s="15" t="s">
        <v>27</v>
      </c>
      <c r="H28" s="6">
        <f t="shared" si="0"/>
        <v>0</v>
      </c>
    </row>
    <row r="29" spans="1:9" ht="23.25" thickBot="1" x14ac:dyDescent="0.3">
      <c r="A29" s="9" t="s">
        <v>23</v>
      </c>
      <c r="B29" s="10">
        <v>0</v>
      </c>
      <c r="C29" s="10">
        <v>0</v>
      </c>
      <c r="D29" s="10">
        <v>0</v>
      </c>
      <c r="E29" s="10">
        <v>0</v>
      </c>
      <c r="F29" s="10">
        <f t="shared" si="1"/>
        <v>0</v>
      </c>
      <c r="G29" s="22" t="s">
        <v>27</v>
      </c>
      <c r="H29" s="11">
        <f t="shared" si="0"/>
        <v>0</v>
      </c>
    </row>
    <row r="30" spans="1:9" x14ac:dyDescent="0.25">
      <c r="A30" s="27" t="s">
        <v>42</v>
      </c>
      <c r="B30" s="28">
        <f>SUM(B23:B29,B7,B8,B9)</f>
        <v>5514727</v>
      </c>
      <c r="C30" s="28">
        <f t="shared" ref="C30:E30" si="3">SUM(C23:C29,C7,C8,C9)</f>
        <v>242470649</v>
      </c>
      <c r="D30" s="28">
        <f t="shared" si="3"/>
        <v>8095818</v>
      </c>
      <c r="E30" s="28">
        <f t="shared" si="3"/>
        <v>213244707</v>
      </c>
      <c r="F30" s="28">
        <f t="shared" si="1"/>
        <v>205148889</v>
      </c>
      <c r="G30" s="29">
        <f t="shared" si="2"/>
        <v>-0.12053393728492062</v>
      </c>
      <c r="H30" s="29"/>
    </row>
    <row r="31" spans="1:9" x14ac:dyDescent="0.25">
      <c r="A31" s="21" t="s">
        <v>35</v>
      </c>
      <c r="B31" s="13">
        <v>8177085872</v>
      </c>
      <c r="C31" s="13">
        <v>15115365994</v>
      </c>
      <c r="D31" s="13">
        <v>9675537973</v>
      </c>
      <c r="E31" s="13">
        <v>17515056832</v>
      </c>
      <c r="F31" s="13">
        <f t="shared" si="1"/>
        <v>7839518859</v>
      </c>
      <c r="G31" s="14">
        <f t="shared" si="2"/>
        <v>0.15875836807077978</v>
      </c>
      <c r="H31" s="14"/>
    </row>
    <row r="32" spans="1:9" x14ac:dyDescent="0.25">
      <c r="A32" s="23" t="s">
        <v>43</v>
      </c>
      <c r="B32" s="24">
        <v>317999556</v>
      </c>
      <c r="C32" s="24">
        <v>425497789</v>
      </c>
      <c r="D32" s="24">
        <v>531412904</v>
      </c>
      <c r="E32" s="24">
        <v>458408793</v>
      </c>
      <c r="F32" s="24">
        <f t="shared" si="1"/>
        <v>-73004111</v>
      </c>
      <c r="G32" s="30">
        <f t="shared" si="2"/>
        <v>7.7347062313407225E-2</v>
      </c>
      <c r="H32" s="30"/>
    </row>
    <row r="33" spans="1:9" x14ac:dyDescent="0.25">
      <c r="A33" s="25" t="s">
        <v>44</v>
      </c>
      <c r="B33" s="26">
        <v>1883343735</v>
      </c>
      <c r="C33" s="26">
        <v>1697782662</v>
      </c>
      <c r="D33" s="26">
        <v>3288367210</v>
      </c>
      <c r="E33" s="26">
        <v>2112939985</v>
      </c>
      <c r="F33" s="26">
        <f t="shared" si="1"/>
        <v>-1175427225</v>
      </c>
      <c r="G33" s="31">
        <f t="shared" si="2"/>
        <v>0.24452913337620125</v>
      </c>
      <c r="H33" s="31"/>
    </row>
    <row r="34" spans="1:9" x14ac:dyDescent="0.25">
      <c r="A34" s="21"/>
      <c r="B34" s="13"/>
      <c r="C34" s="13"/>
      <c r="D34" s="13"/>
      <c r="E34" s="13"/>
      <c r="F34" s="13"/>
      <c r="G34" s="20" t="s">
        <v>45</v>
      </c>
      <c r="H34" s="14">
        <f>E30/E31</f>
        <v>1.2174936629974389E-2</v>
      </c>
      <c r="I34" s="14"/>
    </row>
    <row r="35" spans="1:9" x14ac:dyDescent="0.25">
      <c r="A35" s="12"/>
      <c r="B35" s="5"/>
      <c r="C35" s="5"/>
      <c r="D35" s="5"/>
      <c r="E35" s="5"/>
      <c r="F35" s="13"/>
      <c r="G35" s="20" t="s">
        <v>46</v>
      </c>
      <c r="H35" s="14">
        <f>E30/E32</f>
        <v>0.46518459125630252</v>
      </c>
    </row>
    <row r="36" spans="1:9" x14ac:dyDescent="0.25">
      <c r="A36" s="12"/>
      <c r="B36" s="13"/>
      <c r="C36" s="13"/>
      <c r="D36" s="13"/>
      <c r="E36" s="13"/>
      <c r="F36" s="13"/>
      <c r="G36" s="20" t="s">
        <v>47</v>
      </c>
      <c r="H36" s="14">
        <f>E30/E33</f>
        <v>0.10092322002226675</v>
      </c>
    </row>
    <row r="37" spans="1:9" x14ac:dyDescent="0.25">
      <c r="A37" s="16" t="s">
        <v>24</v>
      </c>
    </row>
    <row r="38" spans="1:9" x14ac:dyDescent="0.25">
      <c r="D38" s="5"/>
      <c r="E38" s="6"/>
      <c r="F38" s="5"/>
      <c r="G38" s="6"/>
      <c r="H38" s="6"/>
      <c r="I38" s="6"/>
    </row>
  </sheetData>
  <mergeCells count="6">
    <mergeCell ref="A3:H3"/>
    <mergeCell ref="A4:B4"/>
    <mergeCell ref="A5:A6"/>
    <mergeCell ref="B5:C5"/>
    <mergeCell ref="D5:E5"/>
    <mergeCell ref="F5:H5"/>
  </mergeCells>
  <pageMargins left="0.25" right="0.25"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M10"/>
  <sheetViews>
    <sheetView workbookViewId="0"/>
  </sheetViews>
  <sheetFormatPr defaultRowHeight="15" x14ac:dyDescent="0.25"/>
  <cols>
    <col min="1" max="1" width="14.42578125" customWidth="1"/>
    <col min="2" max="2" width="9.28515625" bestFit="1" customWidth="1"/>
    <col min="3" max="3" width="9.5703125" bestFit="1" customWidth="1"/>
    <col min="4" max="4" width="9.28515625" bestFit="1" customWidth="1"/>
    <col min="5" max="5" width="9.5703125" bestFit="1" customWidth="1"/>
    <col min="6" max="6" width="8.85546875" customWidth="1"/>
    <col min="7" max="7" width="9.5703125" bestFit="1" customWidth="1"/>
  </cols>
  <sheetData>
    <row r="1" spans="1:13" x14ac:dyDescent="0.25">
      <c r="A1" s="33" t="s">
        <v>48</v>
      </c>
    </row>
    <row r="2" spans="1:13" ht="4.5" customHeight="1" x14ac:dyDescent="0.25"/>
    <row r="3" spans="1:13" x14ac:dyDescent="0.25">
      <c r="A3" s="52" t="s">
        <v>0</v>
      </c>
      <c r="B3" s="52"/>
      <c r="C3" s="52"/>
      <c r="D3" s="52"/>
      <c r="E3" s="52"/>
      <c r="F3" s="52"/>
      <c r="G3" s="52"/>
      <c r="H3" s="52"/>
    </row>
    <row r="4" spans="1:13" ht="15.75" thickBot="1" x14ac:dyDescent="0.3">
      <c r="A4" s="43" t="s">
        <v>53</v>
      </c>
      <c r="B4" s="35"/>
      <c r="C4" s="1"/>
      <c r="D4" s="1"/>
      <c r="E4" s="1"/>
      <c r="F4" s="34"/>
      <c r="G4" s="34"/>
      <c r="H4" s="34"/>
    </row>
    <row r="5" spans="1:13" ht="15.75" thickBot="1" x14ac:dyDescent="0.3">
      <c r="A5" s="53" t="s">
        <v>49</v>
      </c>
      <c r="B5" s="51">
        <v>2019</v>
      </c>
      <c r="C5" s="51"/>
      <c r="D5" s="51">
        <v>2020</v>
      </c>
      <c r="E5" s="51"/>
      <c r="F5" s="51">
        <v>2021</v>
      </c>
      <c r="G5" s="51"/>
      <c r="H5" s="51" t="s">
        <v>50</v>
      </c>
      <c r="I5" s="51"/>
      <c r="J5" s="51" t="s">
        <v>51</v>
      </c>
      <c r="K5" s="51"/>
      <c r="L5" s="51" t="s">
        <v>52</v>
      </c>
      <c r="M5" s="51"/>
    </row>
    <row r="6" spans="1:13" ht="15.75" thickBot="1" x14ac:dyDescent="0.3">
      <c r="A6" s="54"/>
      <c r="B6" s="36" t="s">
        <v>2</v>
      </c>
      <c r="C6" s="36" t="s">
        <v>3</v>
      </c>
      <c r="D6" s="36" t="s">
        <v>2</v>
      </c>
      <c r="E6" s="36" t="s">
        <v>3</v>
      </c>
      <c r="F6" s="36" t="s">
        <v>2</v>
      </c>
      <c r="G6" s="36" t="s">
        <v>3</v>
      </c>
      <c r="H6" s="36" t="s">
        <v>2</v>
      </c>
      <c r="I6" s="36" t="s">
        <v>3</v>
      </c>
      <c r="J6" s="36" t="s">
        <v>2</v>
      </c>
      <c r="K6" s="36" t="s">
        <v>3</v>
      </c>
      <c r="L6" s="36" t="s">
        <v>2</v>
      </c>
      <c r="M6" s="36" t="s">
        <v>3</v>
      </c>
    </row>
    <row r="7" spans="1:13" x14ac:dyDescent="0.25">
      <c r="A7" s="37" t="s">
        <v>55</v>
      </c>
      <c r="B7" s="38">
        <v>4360370</v>
      </c>
      <c r="C7" s="38">
        <v>193607837</v>
      </c>
      <c r="D7" s="38">
        <v>5514727</v>
      </c>
      <c r="E7" s="38">
        <v>242470649</v>
      </c>
      <c r="F7" s="38">
        <v>8095818</v>
      </c>
      <c r="G7" s="38">
        <v>213244707</v>
      </c>
      <c r="H7" s="39">
        <f>(F7-D7)/D7</f>
        <v>0.46803604240064828</v>
      </c>
      <c r="I7" s="39">
        <f>(G7-E7)/E7</f>
        <v>-0.12053393728492062</v>
      </c>
      <c r="J7" s="39">
        <f>(D7-B7)/B7</f>
        <v>0.26473831349174498</v>
      </c>
      <c r="K7" s="39">
        <f>(E7-C7)/C7</f>
        <v>0.25238034140115928</v>
      </c>
      <c r="L7" s="39">
        <f>(F7-B7)/B7</f>
        <v>0.85668142841089179</v>
      </c>
      <c r="M7" s="39">
        <f>(G7-C7)/C7</f>
        <v>0.10142600787384448</v>
      </c>
    </row>
    <row r="8" spans="1:13" ht="15.75" thickBot="1" x14ac:dyDescent="0.3">
      <c r="A8" s="40" t="s">
        <v>56</v>
      </c>
      <c r="B8" s="41">
        <v>22474166</v>
      </c>
      <c r="C8" s="41">
        <v>464144280</v>
      </c>
      <c r="D8" s="41">
        <v>15656348</v>
      </c>
      <c r="E8" s="41">
        <v>343898062</v>
      </c>
      <c r="F8" s="41">
        <v>18325663</v>
      </c>
      <c r="G8" s="41">
        <v>422887851</v>
      </c>
      <c r="H8" s="42">
        <f>(F8-D8)/D8</f>
        <v>0.17049410245607724</v>
      </c>
      <c r="I8" s="42">
        <f>(G8-E8)/E8</f>
        <v>0.22968954387419607</v>
      </c>
      <c r="J8" s="42">
        <f>(D8-B8)/B8</f>
        <v>-0.30336244735399748</v>
      </c>
      <c r="K8" s="42">
        <f>(E8-C8)/C8</f>
        <v>-0.25907077428596126</v>
      </c>
      <c r="L8" s="42">
        <f>(F8-B8)/B8</f>
        <v>-0.18458985307841902</v>
      </c>
      <c r="M8" s="42">
        <f>(G8-C8)/C8</f>
        <v>-8.8887078388642432E-2</v>
      </c>
    </row>
    <row r="9" spans="1:13" ht="9.75" customHeight="1" x14ac:dyDescent="0.25"/>
    <row r="10" spans="1:13" x14ac:dyDescent="0.25">
      <c r="A10" s="16" t="s">
        <v>24</v>
      </c>
    </row>
  </sheetData>
  <mergeCells count="8">
    <mergeCell ref="J5:K5"/>
    <mergeCell ref="L5:M5"/>
    <mergeCell ref="A3:H3"/>
    <mergeCell ref="A5:A6"/>
    <mergeCell ref="B5:C5"/>
    <mergeCell ref="D5:E5"/>
    <mergeCell ref="F5:G5"/>
    <mergeCell ref="H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BO-RUSSIA</vt:lpstr>
      <vt:lpstr>BO-UCRAINA</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cotti elena</cp:lastModifiedBy>
  <cp:lastPrinted>2021-01-25T13:23:10Z</cp:lastPrinted>
  <dcterms:created xsi:type="dcterms:W3CDTF">2020-02-22T13:39:28Z</dcterms:created>
  <dcterms:modified xsi:type="dcterms:W3CDTF">2022-03-15T12:01:03Z</dcterms:modified>
</cp:coreProperties>
</file>