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COMMERCIO ESTERO\RICHIESTE_Presentazioni\"/>
    </mc:Choice>
  </mc:AlternateContent>
  <bookViews>
    <workbookView xWindow="0" yWindow="120" windowWidth="19155" windowHeight="8475"/>
  </bookViews>
  <sheets>
    <sheet name="BO-USA" sheetId="3" r:id="rId1"/>
    <sheet name="ER-USA" sheetId="5" r:id="rId2"/>
    <sheet name="Serie storica" sheetId="4" r:id="rId3"/>
    <sheet name="Settori" sheetId="6" r:id="rId4"/>
  </sheets>
  <calcPr calcId="162913"/>
</workbook>
</file>

<file path=xl/calcChain.xml><?xml version="1.0" encoding="utf-8"?>
<calcChain xmlns="http://schemas.openxmlformats.org/spreadsheetml/2006/main">
  <c r="G25" i="5" l="1"/>
  <c r="H29" i="5"/>
  <c r="E29" i="5"/>
  <c r="D29" i="5"/>
  <c r="F29" i="5" s="1"/>
  <c r="C29" i="5"/>
  <c r="B29" i="5"/>
  <c r="H28" i="5"/>
  <c r="G28" i="5"/>
  <c r="F28" i="5"/>
  <c r="H27" i="5"/>
  <c r="G27" i="5"/>
  <c r="F27" i="5"/>
  <c r="H26" i="5"/>
  <c r="G26" i="5"/>
  <c r="F26" i="5"/>
  <c r="H25" i="5"/>
  <c r="F25" i="5"/>
  <c r="H24" i="5"/>
  <c r="G24" i="5"/>
  <c r="F24" i="5"/>
  <c r="H23" i="5"/>
  <c r="G23" i="5"/>
  <c r="F23" i="5"/>
  <c r="H22" i="5"/>
  <c r="G22" i="5"/>
  <c r="F22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H9" i="5"/>
  <c r="G9" i="5"/>
  <c r="F9" i="5"/>
  <c r="H8" i="5"/>
  <c r="G8" i="5"/>
  <c r="F8" i="5"/>
  <c r="H7" i="5"/>
  <c r="G7" i="5"/>
  <c r="F7" i="5"/>
  <c r="G29" i="5" l="1"/>
  <c r="G27" i="3" l="1"/>
  <c r="I18" i="4" l="1"/>
  <c r="I7" i="4"/>
  <c r="I8" i="4"/>
  <c r="I9" i="4"/>
  <c r="I10" i="4"/>
  <c r="I11" i="4"/>
  <c r="I12" i="4"/>
  <c r="I13" i="4"/>
  <c r="I14" i="4"/>
  <c r="I15" i="4"/>
  <c r="I16" i="4"/>
  <c r="I17" i="4"/>
  <c r="I6" i="4"/>
  <c r="H18" i="4"/>
  <c r="H7" i="4"/>
  <c r="H8" i="4"/>
  <c r="H9" i="4"/>
  <c r="H10" i="4"/>
  <c r="H11" i="4"/>
  <c r="H12" i="4"/>
  <c r="H13" i="4"/>
  <c r="H14" i="4"/>
  <c r="H15" i="4"/>
  <c r="H16" i="4"/>
  <c r="H17" i="4"/>
  <c r="H6" i="4"/>
  <c r="D7" i="4"/>
  <c r="D8" i="4"/>
  <c r="J6" i="4" s="1"/>
  <c r="D9" i="4"/>
  <c r="J7" i="4" s="1"/>
  <c r="D10" i="4"/>
  <c r="J8" i="4" s="1"/>
  <c r="D11" i="4"/>
  <c r="J9" i="4" s="1"/>
  <c r="D12" i="4"/>
  <c r="J10" i="4" s="1"/>
  <c r="D13" i="4"/>
  <c r="J11" i="4" s="1"/>
  <c r="D14" i="4"/>
  <c r="J12" i="4" s="1"/>
  <c r="D15" i="4"/>
  <c r="J13" i="4" s="1"/>
  <c r="D16" i="4"/>
  <c r="J14" i="4" s="1"/>
  <c r="D17" i="4"/>
  <c r="J15" i="4" s="1"/>
  <c r="D18" i="4"/>
  <c r="J16" i="4" s="1"/>
  <c r="D19" i="4"/>
  <c r="J17" i="4" s="1"/>
  <c r="D20" i="4"/>
  <c r="D6" i="4"/>
  <c r="J18" i="4" l="1"/>
  <c r="F22" i="3"/>
  <c r="G22" i="3"/>
  <c r="B29" i="3" l="1"/>
  <c r="C29" i="3"/>
  <c r="D29" i="3"/>
  <c r="E29" i="3"/>
  <c r="G28" i="3"/>
  <c r="F28" i="3"/>
  <c r="F27" i="3"/>
  <c r="G26" i="3"/>
  <c r="F26" i="3"/>
  <c r="F25" i="3"/>
  <c r="G24" i="3"/>
  <c r="F24" i="3"/>
  <c r="G23" i="3"/>
  <c r="F23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29" i="3" l="1"/>
  <c r="H22" i="3"/>
  <c r="H14" i="3"/>
  <c r="H10" i="3"/>
  <c r="H18" i="3"/>
  <c r="H23" i="3"/>
  <c r="H25" i="3"/>
  <c r="H27" i="3"/>
  <c r="H8" i="3"/>
  <c r="H12" i="3"/>
  <c r="H16" i="3"/>
  <c r="H20" i="3"/>
  <c r="F29" i="3"/>
  <c r="H7" i="3"/>
  <c r="H9" i="3"/>
  <c r="H11" i="3"/>
  <c r="H13" i="3"/>
  <c r="H15" i="3"/>
  <c r="H17" i="3"/>
  <c r="H19" i="3"/>
  <c r="H21" i="3"/>
  <c r="H24" i="3"/>
  <c r="H26" i="3"/>
  <c r="H28" i="3"/>
  <c r="H29" i="3"/>
</calcChain>
</file>

<file path=xl/sharedStrings.xml><?xml version="1.0" encoding="utf-8"?>
<sst xmlns="http://schemas.openxmlformats.org/spreadsheetml/2006/main" count="106" uniqueCount="58">
  <si>
    <t xml:space="preserve">Import Export per Anno e Merce Ateco 2007 secondo la class merceologica: Classificazione per attività economica Ateco 2007 </t>
  </si>
  <si>
    <t>MERCE</t>
  </si>
  <si>
    <t>import</t>
  </si>
  <si>
    <t>export</t>
  </si>
  <si>
    <t>A-PRODOTTI DELL'AGRICOLTURA, DELLA SILVICOLTURA E DELLA PESCA</t>
  </si>
  <si>
    <t>B-PRODOTTI DELL'ESTRAZIONE DI MINERALI DA CAVE E MINIERE</t>
  </si>
  <si>
    <t>CA-Prodotti alimentari, bevande e tabacco</t>
  </si>
  <si>
    <t>CB-Prodotti tessili, abbigliamento, pelli e accessori</t>
  </si>
  <si>
    <t>CC-Legno e prodotti in legno; carta e stampa</t>
  </si>
  <si>
    <t>CD-Coke e prodotti petroliferi raffinati</t>
  </si>
  <si>
    <t>CE-Sostanze e prodotti chimici</t>
  </si>
  <si>
    <t>CF-Articoli farmaceutici, chimico-medicinali e botanici</t>
  </si>
  <si>
    <t>CG-Articoli in gomma e materie plastiche, altri prodotti della lavorazione di minerali non metalliferi</t>
  </si>
  <si>
    <t>CH-Metalli di base e prodotti in metallo, esclusi macchine e impianti</t>
  </si>
  <si>
    <t>CI-Computer, apparecchi elettronici e ottici</t>
  </si>
  <si>
    <t>CJ-Apparecchi elettrici</t>
  </si>
  <si>
    <t>CM-Prodotti delle altre attività manifatturiere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</si>
  <si>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</si>
  <si>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</si>
  <si>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</si>
  <si>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</si>
  <si>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</si>
  <si>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S-PRODOTTI DELLE ALTRE ATTIVITÀ DI SERVIZI</t>
  </si>
  <si>
    <t>V-MERCI DICHIARATE COME PROVVISTE DI BORDO, MERCI NAZIONALI DI RITORNO E RESPINTE, MERCI VARIE</t>
  </si>
  <si>
    <t>Fonte: elaborazione uff. Statistica Camera di commercio di Bologna su dati Istat</t>
  </si>
  <si>
    <t>TOTALE</t>
  </si>
  <si>
    <t>saldo</t>
  </si>
  <si>
    <t>peso % export</t>
  </si>
  <si>
    <t>-</t>
  </si>
  <si>
    <t>Periodo riferimento: 30 settembre 2020</t>
  </si>
  <si>
    <t>2020 provvisorio</t>
  </si>
  <si>
    <t>CK-Macchinari e apparecchi n.c.a.</t>
  </si>
  <si>
    <t>CL-Mezzi di trasporto</t>
  </si>
  <si>
    <t>var. %    export</t>
  </si>
  <si>
    <t>imp</t>
  </si>
  <si>
    <t>exp</t>
  </si>
  <si>
    <t>30.09.07</t>
  </si>
  <si>
    <t>30.09.20</t>
  </si>
  <si>
    <t>Serie storica (n. indice 2007=100)</t>
  </si>
  <si>
    <t>COMMERCIO ESTERO BOLOGNA - STATI UNITI</t>
  </si>
  <si>
    <t>COMMERCIO ESTERO EMILIA ROMAGNA - STATI UNITI</t>
  </si>
  <si>
    <t>Bologna-Usa</t>
  </si>
  <si>
    <t>Agricoltura</t>
  </si>
  <si>
    <t>Estrazione</t>
  </si>
  <si>
    <t>Alimentare</t>
  </si>
  <si>
    <t>Abbigliamento</t>
  </si>
  <si>
    <t>Legno</t>
  </si>
  <si>
    <t>Coke</t>
  </si>
  <si>
    <t>Chimica</t>
  </si>
  <si>
    <t>Farmaceutico</t>
  </si>
  <si>
    <t>Gomma e plastica</t>
  </si>
  <si>
    <t>Metalli</t>
  </si>
  <si>
    <t>Apparecchi elettronici</t>
  </si>
  <si>
    <t>Apparecchi elettrici</t>
  </si>
  <si>
    <t>Macchinari</t>
  </si>
  <si>
    <t>Mezzi di trasporto</t>
  </si>
  <si>
    <t>Altro manifatturiero</t>
  </si>
  <si>
    <t>Settori - var. % 2020/2019 - al 30 settembre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</si>
</sst>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8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42">
    <xf numFmtId="0" fontId="0" fillId="0" borderId="0" xfId="0"/>
    <xf numFmtId="0" fontId="18" fillId="0" borderId="0" xfId="0" applyFont="1"/>
    <xf numFmtId="0" fontId="19" fillId="0" borderId="0" xfId="0" applyFont="1" applyAlignment="1">
      <alignment wrapText="1"/>
    </xf>
    <xf numFmtId="0" fontId="18" fillId="0" borderId="13" xfId="0" applyFont="1" applyBorder="1"/>
    <xf numFmtId="0" fontId="19" fillId="0" borderId="12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horizontal="right" wrapText="1"/>
    </xf>
    <xf numFmtId="164" fontId="18" fillId="0" borderId="0" xfId="1" applyNumberFormat="1" applyFont="1" applyAlignment="1">
      <alignment horizontal="right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wrapText="1"/>
    </xf>
    <xf numFmtId="0" fontId="19" fillId="0" borderId="13" xfId="0" applyFont="1" applyBorder="1" applyAlignment="1">
      <alignment horizontal="left" vertical="center" wrapText="1"/>
    </xf>
    <xf numFmtId="3" fontId="18" fillId="0" borderId="13" xfId="0" applyNumberFormat="1" applyFont="1" applyBorder="1" applyAlignment="1">
      <alignment horizontal="right" wrapText="1"/>
    </xf>
    <xf numFmtId="164" fontId="18" fillId="0" borderId="13" xfId="1" applyNumberFormat="1" applyFont="1" applyBorder="1" applyAlignment="1">
      <alignment horizontal="right" wrapText="1"/>
    </xf>
    <xf numFmtId="0" fontId="19" fillId="0" borderId="0" xfId="0" applyFont="1" applyAlignment="1">
      <alignment horizontal="right" vertical="center" wrapText="1"/>
    </xf>
    <xf numFmtId="3" fontId="19" fillId="0" borderId="0" xfId="0" applyNumberFormat="1" applyFont="1" applyAlignment="1">
      <alignment horizontal="right" wrapText="1"/>
    </xf>
    <xf numFmtId="164" fontId="19" fillId="0" borderId="0" xfId="1" applyNumberFormat="1" applyFont="1" applyAlignment="1">
      <alignment horizontal="right" wrapText="1"/>
    </xf>
    <xf numFmtId="0" fontId="18" fillId="0" borderId="0" xfId="0" applyFont="1" applyAlignment="1">
      <alignment horizontal="left" indent="1"/>
    </xf>
    <xf numFmtId="0" fontId="20" fillId="0" borderId="0" xfId="0" applyFont="1"/>
    <xf numFmtId="164" fontId="18" fillId="0" borderId="0" xfId="1" quotePrefix="1" applyNumberFormat="1" applyFont="1" applyAlignment="1">
      <alignment horizontal="right" wrapText="1"/>
    </xf>
    <xf numFmtId="0" fontId="18" fillId="0" borderId="0" xfId="0" applyFont="1" applyAlignment="1"/>
    <xf numFmtId="3" fontId="21" fillId="0" borderId="0" xfId="0" applyNumberFormat="1" applyFont="1"/>
    <xf numFmtId="3" fontId="18" fillId="0" borderId="0" xfId="0" applyNumberFormat="1" applyFont="1"/>
    <xf numFmtId="0" fontId="23" fillId="0" borderId="13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1" fillId="0" borderId="0" xfId="0" applyFont="1"/>
    <xf numFmtId="0" fontId="25" fillId="0" borderId="0" xfId="43" applyFont="1" applyBorder="1" applyAlignment="1">
      <alignment horizontal="left" vertical="center" wrapText="1"/>
    </xf>
    <xf numFmtId="0" fontId="25" fillId="0" borderId="0" xfId="43" applyFont="1" applyAlignment="1">
      <alignment horizontal="left" vertical="center" wrapText="1"/>
    </xf>
    <xf numFmtId="4" fontId="21" fillId="0" borderId="0" xfId="0" applyNumberFormat="1" applyFont="1" applyAlignment="1">
      <alignment horizontal="right" wrapText="1"/>
    </xf>
    <xf numFmtId="4" fontId="21" fillId="0" borderId="0" xfId="0" applyNumberFormat="1" applyFont="1" applyBorder="1" applyAlignment="1">
      <alignment horizontal="right" wrapText="1"/>
    </xf>
    <xf numFmtId="3" fontId="26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27" fillId="0" borderId="0" xfId="0" applyFont="1"/>
    <xf numFmtId="0" fontId="28" fillId="0" borderId="0" xfId="0" applyFont="1"/>
    <xf numFmtId="164" fontId="18" fillId="0" borderId="0" xfId="1" applyNumberFormat="1" applyFont="1"/>
    <xf numFmtId="0" fontId="29" fillId="0" borderId="0" xfId="0" applyFont="1"/>
    <xf numFmtId="0" fontId="19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0" fillId="0" borderId="0" xfId="0" applyNumberFormat="1"/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rmale 3" xfId="43"/>
    <cellStyle name="Nota" xfId="16" builtinId="10" customBuiltin="1"/>
    <cellStyle name="Output" xfId="11" builtinId="21" customBuiltin="1"/>
    <cellStyle name="Percentuale" xfId="1" builtinId="5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  <colors>
    <mruColors>
      <color rgb="FF80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14548952327765E-2"/>
          <c:y val="3.8803034189116153E-2"/>
          <c:w val="0.91321404068375578"/>
          <c:h val="0.87364205066448564"/>
        </c:manualLayout>
      </c:layout>
      <c:lineChart>
        <c:grouping val="standard"/>
        <c:varyColors val="0"/>
        <c:ser>
          <c:idx val="0"/>
          <c:order val="0"/>
          <c:tx>
            <c:strRef>
              <c:f>'Serie storica'!$H$5</c:f>
              <c:strCache>
                <c:ptCount val="1"/>
                <c:pt idx="0">
                  <c:v>import</c:v>
                </c:pt>
              </c:strCache>
            </c:strRef>
          </c:tx>
          <c:spPr>
            <a:ln w="31750"/>
          </c:spPr>
          <c:marker>
            <c:symbol val="none"/>
          </c:marker>
          <c:dLbls>
            <c:dLbl>
              <c:idx val="0"/>
              <c:layout>
                <c:manualLayout>
                  <c:x val="-3.7696675786833347E-2"/>
                  <c:y val="3.14410960410053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70C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11-41FC-9D59-7A5468A0A5BD}"/>
                </c:ext>
              </c:extLst>
            </c:dLbl>
            <c:dLbl>
              <c:idx val="11"/>
              <c:layout>
                <c:manualLayout>
                  <c:x val="-3.0163661146432885E-2"/>
                  <c:y val="-4.88656195462478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70C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11-41FC-9D59-7A5468A0A5BD}"/>
                </c:ext>
              </c:extLst>
            </c:dLbl>
            <c:dLbl>
              <c:idx val="12"/>
              <c:layout>
                <c:manualLayout>
                  <c:x val="-1.7094015002353524E-2"/>
                  <c:y val="2.44328097731239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11-41FC-9D59-7A5468A0A5BD}"/>
                </c:ext>
              </c:extLst>
            </c:dLbl>
            <c:dLbl>
              <c:idx val="13"/>
              <c:layout>
                <c:manualLayout>
                  <c:x val="-3.8850034096258271E-2"/>
                  <c:y val="4.5375218150087326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11-41FC-9D59-7A5468A0A5BD}"/>
                </c:ext>
              </c:extLst>
            </c:dLbl>
            <c:dLbl>
              <c:idx val="14"/>
              <c:layout>
                <c:manualLayout>
                  <c:x val="-1.8648016366203855E-2"/>
                  <c:y val="-3.49040139616055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11-41FC-9D59-7A5468A0A5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'Serie storica'!$G$6:$G$18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30.09.20</c:v>
                </c:pt>
              </c:strCache>
            </c:strRef>
          </c:cat>
          <c:val>
            <c:numRef>
              <c:f>'Serie storica'!$H$6:$H$18</c:f>
              <c:numCache>
                <c:formatCode>#,##0.00</c:formatCode>
                <c:ptCount val="13"/>
                <c:pt idx="0">
                  <c:v>82.565211816880179</c:v>
                </c:pt>
                <c:pt idx="1">
                  <c:v>63.765037354250296</c:v>
                </c:pt>
                <c:pt idx="2">
                  <c:v>96.101624047771566</c:v>
                </c:pt>
                <c:pt idx="3">
                  <c:v>83.292526185864588</c:v>
                </c:pt>
                <c:pt idx="4">
                  <c:v>83.41743361004157</c:v>
                </c:pt>
                <c:pt idx="5">
                  <c:v>94.997240891264568</c:v>
                </c:pt>
                <c:pt idx="6">
                  <c:v>96.657055650945892</c:v>
                </c:pt>
                <c:pt idx="7">
                  <c:v>108.22587870230167</c:v>
                </c:pt>
                <c:pt idx="8">
                  <c:v>106.07935201715686</c:v>
                </c:pt>
                <c:pt idx="9">
                  <c:v>116.44959431284647</c:v>
                </c:pt>
                <c:pt idx="10">
                  <c:v>119.89540328023911</c:v>
                </c:pt>
                <c:pt idx="11">
                  <c:v>112.62377690212418</c:v>
                </c:pt>
                <c:pt idx="12">
                  <c:v>108.00444236490857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F11-41FC-9D59-7A5468A0A5BD}"/>
            </c:ext>
          </c:extLst>
        </c:ser>
        <c:ser>
          <c:idx val="1"/>
          <c:order val="1"/>
          <c:tx>
            <c:strRef>
              <c:f>'Serie storica'!$I$5</c:f>
              <c:strCache>
                <c:ptCount val="1"/>
                <c:pt idx="0">
                  <c:v>export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3512024842709093E-2"/>
                  <c:y val="2.0942408376963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F11-41FC-9D59-7A5468A0A5BD}"/>
                </c:ext>
              </c:extLst>
            </c:dLbl>
            <c:dLbl>
              <c:idx val="11"/>
              <c:layout>
                <c:manualLayout>
                  <c:x val="-3.5924208716253292E-2"/>
                  <c:y val="-3.14136125654450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F11-41FC-9D59-7A5468A0A5BD}"/>
                </c:ext>
              </c:extLst>
            </c:dLbl>
            <c:dLbl>
              <c:idx val="12"/>
              <c:layout>
                <c:manualLayout>
                  <c:x val="-7.5159705497050665E-3"/>
                  <c:y val="2.09424083769632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F11-41FC-9D59-7A5468A0A5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'Serie storica'!$G$6:$G$18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30.09.20</c:v>
                </c:pt>
              </c:strCache>
            </c:strRef>
          </c:cat>
          <c:val>
            <c:numRef>
              <c:f>'Serie storica'!$I$6:$I$18</c:f>
              <c:numCache>
                <c:formatCode>#,##0.00</c:formatCode>
                <c:ptCount val="13"/>
                <c:pt idx="0">
                  <c:v>91.438126794867742</c:v>
                </c:pt>
                <c:pt idx="1">
                  <c:v>56.149491366299607</c:v>
                </c:pt>
                <c:pt idx="2">
                  <c:v>67.307082913954318</c:v>
                </c:pt>
                <c:pt idx="3">
                  <c:v>81.146830269450831</c:v>
                </c:pt>
                <c:pt idx="4">
                  <c:v>94.269454804815126</c:v>
                </c:pt>
                <c:pt idx="5">
                  <c:v>98.380585363223631</c:v>
                </c:pt>
                <c:pt idx="6">
                  <c:v>106.66527404757349</c:v>
                </c:pt>
                <c:pt idx="7">
                  <c:v>131.93288457320909</c:v>
                </c:pt>
                <c:pt idx="8">
                  <c:v>128.37136698383293</c:v>
                </c:pt>
                <c:pt idx="9">
                  <c:v>139.46240410200929</c:v>
                </c:pt>
                <c:pt idx="10">
                  <c:v>153.38644556611337</c:v>
                </c:pt>
                <c:pt idx="11">
                  <c:v>172.11003607806705</c:v>
                </c:pt>
                <c:pt idx="12">
                  <c:v>137.71381826327789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F11-41FC-9D59-7A5468A0A5BD}"/>
            </c:ext>
          </c:extLst>
        </c:ser>
        <c:ser>
          <c:idx val="2"/>
          <c:order val="2"/>
          <c:tx>
            <c:strRef>
              <c:f>'Serie storica'!$J$5</c:f>
              <c:strCache>
                <c:ptCount val="1"/>
                <c:pt idx="0">
                  <c:v>saldo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6046831479867376E-2"/>
                  <c:y val="-6.28272251308900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F11-41FC-9D59-7A5468A0A5BD}"/>
                </c:ext>
              </c:extLst>
            </c:dLbl>
            <c:dLbl>
              <c:idx val="11"/>
              <c:layout>
                <c:manualLayout>
                  <c:x val="-1.9897200460758584E-2"/>
                  <c:y val="-3.8394415357766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F11-41FC-9D59-7A5468A0A5BD}"/>
                </c:ext>
              </c:extLst>
            </c:dLbl>
            <c:dLbl>
              <c:idx val="12"/>
              <c:layout>
                <c:manualLayout>
                  <c:x val="-5.5890414071980033E-4"/>
                  <c:y val="-2.094240837696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F11-41FC-9D59-7A5468A0A5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'Serie storica'!$G$6:$G$18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30.09.20</c:v>
                </c:pt>
              </c:strCache>
            </c:strRef>
          </c:cat>
          <c:val>
            <c:numRef>
              <c:f>'Serie storica'!$J$6:$J$18</c:f>
              <c:numCache>
                <c:formatCode>#,##0.00</c:formatCode>
                <c:ptCount val="13"/>
                <c:pt idx="0">
                  <c:v>93.285956266827185</c:v>
                </c:pt>
                <c:pt idx="1">
                  <c:v>54.563515353173266</c:v>
                </c:pt>
                <c:pt idx="2">
                  <c:v>61.310473922364096</c:v>
                </c:pt>
                <c:pt idx="3">
                  <c:v>80.699978230177521</c:v>
                </c:pt>
                <c:pt idx="4">
                  <c:v>96.529443167577398</c:v>
                </c:pt>
                <c:pt idx="5">
                  <c:v>99.085183980993207</c:v>
                </c:pt>
                <c:pt idx="6">
                  <c:v>108.74953620504651</c:v>
                </c:pt>
                <c:pt idx="7">
                  <c:v>136.86998858568481</c:v>
                </c:pt>
                <c:pt idx="8">
                  <c:v>133.0137919757297</c:v>
                </c:pt>
                <c:pt idx="9">
                  <c:v>144.25493826541637</c:v>
                </c:pt>
                <c:pt idx="10">
                  <c:v>160.3611247032411</c:v>
                </c:pt>
                <c:pt idx="11">
                  <c:v>184.49835075871277</c:v>
                </c:pt>
                <c:pt idx="12">
                  <c:v>143.57467336042762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3F11-41FC-9D59-7A5468A0A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696704"/>
        <c:axId val="100308032"/>
      </c:lineChart>
      <c:catAx>
        <c:axId val="1546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0308032"/>
        <c:crossesAt val="100"/>
        <c:auto val="1"/>
        <c:lblAlgn val="ctr"/>
        <c:lblOffset val="100"/>
        <c:noMultiLvlLbl val="0"/>
      </c:catAx>
      <c:valAx>
        <c:axId val="100308032"/>
        <c:scaling>
          <c:orientation val="minMax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546967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661654502425282"/>
          <c:y val="0.15706806282722513"/>
          <c:w val="0.27570235661247772"/>
          <c:h val="6.311662612854021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219597550306"/>
          <c:y val="1.4222413979074536E-2"/>
          <c:w val="0.86549759405074356"/>
          <c:h val="0.96989839283788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FD-4E9D-8DAE-22717395F113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FD-4E9D-8DAE-22717395F113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FD-4E9D-8DAE-22717395F113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FD-4E9D-8DAE-22717395F113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FD-4E9D-8DAE-22717395F113}"/>
              </c:ext>
            </c:extLst>
          </c:dPt>
          <c:dPt>
            <c:idx val="9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CFD-4E9D-8DAE-22717395F113}"/>
              </c:ext>
            </c:extLst>
          </c:dPt>
          <c:dLbls>
            <c:dLbl>
              <c:idx val="0"/>
              <c:layout>
                <c:manualLayout>
                  <c:x val="-7.7777777777777779E-2"/>
                  <c:y val="-3.6529680365298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CFD-4E9D-8DAE-22717395F113}"/>
                </c:ext>
              </c:extLst>
            </c:dLbl>
            <c:dLbl>
              <c:idx val="2"/>
              <c:layout>
                <c:manualLayout>
                  <c:x val="-9.72222222222222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CFD-4E9D-8DAE-22717395F113}"/>
                </c:ext>
              </c:extLst>
            </c:dLbl>
            <c:dLbl>
              <c:idx val="3"/>
              <c:layout>
                <c:manualLayout>
                  <c:x val="-8.33333333333332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CFD-4E9D-8DAE-22717395F113}"/>
                </c:ext>
              </c:extLst>
            </c:dLbl>
            <c:dLbl>
              <c:idx val="4"/>
              <c:layout>
                <c:manualLayout>
                  <c:x val="-9.99999999999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CFD-4E9D-8DAE-22717395F113}"/>
                </c:ext>
              </c:extLst>
            </c:dLbl>
            <c:dLbl>
              <c:idx val="10"/>
              <c:layout>
                <c:manualLayout>
                  <c:x val="-9.4444444444444497E-2"/>
                  <c:y val="-3.34851535115046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CFD-4E9D-8DAE-22717395F113}"/>
                </c:ext>
              </c:extLst>
            </c:dLbl>
            <c:dLbl>
              <c:idx val="11"/>
              <c:layout>
                <c:manualLayout>
                  <c:x val="-8.3333333333333329E-2"/>
                  <c:y val="3.65296803652964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CFD-4E9D-8DAE-22717395F113}"/>
                </c:ext>
              </c:extLst>
            </c:dLbl>
            <c:dLbl>
              <c:idx val="12"/>
              <c:layout>
                <c:manualLayout>
                  <c:x val="-9.99999999999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CFD-4E9D-8DAE-22717395F113}"/>
                </c:ext>
              </c:extLst>
            </c:dLbl>
            <c:dLbl>
              <c:idx val="13"/>
              <c:layout>
                <c:manualLayout>
                  <c:x val="-0.1083333333333332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CFD-4E9D-8DAE-22717395F113}"/>
                </c:ext>
              </c:extLst>
            </c:dLbl>
            <c:dLbl>
              <c:idx val="14"/>
              <c:layout>
                <c:manualLayout>
                  <c:x val="-0.1083333333333333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CFD-4E9D-8DAE-22717395F1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Settori!$B$5:$B$19</c:f>
              <c:strCache>
                <c:ptCount val="15"/>
                <c:pt idx="0">
                  <c:v>Agricoltura</c:v>
                </c:pt>
                <c:pt idx="1">
                  <c:v>Estrazione</c:v>
                </c:pt>
                <c:pt idx="2">
                  <c:v>Alimentare</c:v>
                </c:pt>
                <c:pt idx="3">
                  <c:v>Abbigliamento</c:v>
                </c:pt>
                <c:pt idx="4">
                  <c:v>Legno</c:v>
                </c:pt>
                <c:pt idx="5">
                  <c:v>Coke</c:v>
                </c:pt>
                <c:pt idx="6">
                  <c:v>Chimica</c:v>
                </c:pt>
                <c:pt idx="7">
                  <c:v>Farmaceutico</c:v>
                </c:pt>
                <c:pt idx="8">
                  <c:v>Gomma e plastica</c:v>
                </c:pt>
                <c:pt idx="9">
                  <c:v>Metalli</c:v>
                </c:pt>
                <c:pt idx="10">
                  <c:v>Apparecchi elettronici</c:v>
                </c:pt>
                <c:pt idx="11">
                  <c:v>Apparecchi elettrici</c:v>
                </c:pt>
                <c:pt idx="12">
                  <c:v>Macchinari</c:v>
                </c:pt>
                <c:pt idx="13">
                  <c:v>Mezzi di trasporto</c:v>
                </c:pt>
                <c:pt idx="14">
                  <c:v>Altro manifatturiero</c:v>
                </c:pt>
              </c:strCache>
            </c:strRef>
          </c:cat>
          <c:val>
            <c:numRef>
              <c:f>Settori!$C$5:$C$19</c:f>
              <c:numCache>
                <c:formatCode>0.0%</c:formatCode>
                <c:ptCount val="15"/>
                <c:pt idx="0">
                  <c:v>-1.4735308912215533E-2</c:v>
                </c:pt>
                <c:pt idx="1">
                  <c:v>6.0628049252691083</c:v>
                </c:pt>
                <c:pt idx="2">
                  <c:v>-0.21246889197419308</c:v>
                </c:pt>
                <c:pt idx="3">
                  <c:v>-8.7331182201290644E-2</c:v>
                </c:pt>
                <c:pt idx="4">
                  <c:v>-0.19164984243143718</c:v>
                </c:pt>
                <c:pt idx="5">
                  <c:v>5.341155078361763</c:v>
                </c:pt>
                <c:pt idx="6">
                  <c:v>0.19987733487136691</c:v>
                </c:pt>
                <c:pt idx="7">
                  <c:v>16.691362239180474</c:v>
                </c:pt>
                <c:pt idx="8">
                  <c:v>0.14848778252995135</c:v>
                </c:pt>
                <c:pt idx="9">
                  <c:v>1.6253622763835851E-2</c:v>
                </c:pt>
                <c:pt idx="10">
                  <c:v>-0.10462575542440161</c:v>
                </c:pt>
                <c:pt idx="11">
                  <c:v>-1.5971974955678845E-2</c:v>
                </c:pt>
                <c:pt idx="12">
                  <c:v>-0.1891329736642951</c:v>
                </c:pt>
                <c:pt idx="13">
                  <c:v>-0.22640775204228569</c:v>
                </c:pt>
                <c:pt idx="14">
                  <c:v>-0.34877808551443357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CFD-4E9D-8DAE-22717395F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52020504"/>
        <c:axId val="552015256"/>
      </c:barChart>
      <c:catAx>
        <c:axId val="552020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2015256"/>
        <c:crosses val="autoZero"/>
        <c:auto val="1"/>
        <c:lblAlgn val="ctr"/>
        <c:lblOffset val="100"/>
        <c:noMultiLvlLbl val="0"/>
      </c:catAx>
      <c:valAx>
        <c:axId val="552015256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552020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161926</xdr:colOff>
      <xdr:row>40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190499</xdr:rowOff>
    </xdr:from>
    <xdr:to>
      <xdr:col>11</xdr:col>
      <xdr:colOff>285750</xdr:colOff>
      <xdr:row>22</xdr:row>
      <xdr:rowOff>47624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showGridLines="0" tabSelected="1" workbookViewId="0"/>
  </sheetViews>
  <sheetFormatPr defaultRowHeight="15" x14ac:dyDescent="0.25"/>
  <cols>
    <col min="1" max="1" width="44.140625" style="1" customWidth="1"/>
    <col min="2" max="2" width="11.42578125" style="1" bestFit="1" customWidth="1"/>
    <col min="3" max="3" width="11.85546875" style="1" bestFit="1" customWidth="1"/>
    <col min="4" max="5" width="11.42578125" style="1" bestFit="1" customWidth="1"/>
    <col min="6" max="6" width="10.85546875" style="1" customWidth="1"/>
    <col min="7" max="7" width="9.5703125" style="1" bestFit="1" customWidth="1"/>
    <col min="8" max="8" width="9.28515625" style="1" bestFit="1" customWidth="1"/>
    <col min="9" max="9" width="11.28515625" bestFit="1" customWidth="1"/>
    <col min="10" max="12" width="10.85546875" bestFit="1" customWidth="1"/>
  </cols>
  <sheetData>
    <row r="1" spans="1:12" x14ac:dyDescent="0.25">
      <c r="A1" s="31" t="s">
        <v>39</v>
      </c>
    </row>
    <row r="2" spans="1:12" ht="3.75" customHeight="1" x14ac:dyDescent="0.25"/>
    <row r="3" spans="1:12" x14ac:dyDescent="0.25">
      <c r="A3" s="35" t="s">
        <v>0</v>
      </c>
      <c r="B3" s="35"/>
      <c r="C3" s="35"/>
      <c r="D3" s="35"/>
      <c r="E3" s="35"/>
      <c r="F3" s="35"/>
      <c r="G3" s="35"/>
      <c r="H3" s="35"/>
    </row>
    <row r="4" spans="1:12" ht="15.75" thickBot="1" x14ac:dyDescent="0.3">
      <c r="A4" s="36" t="s">
        <v>29</v>
      </c>
      <c r="B4" s="36"/>
      <c r="F4" s="3"/>
      <c r="G4" s="3"/>
      <c r="H4" s="3"/>
    </row>
    <row r="5" spans="1:12" ht="15.75" customHeight="1" thickBot="1" x14ac:dyDescent="0.3">
      <c r="A5" s="37" t="s">
        <v>1</v>
      </c>
      <c r="B5" s="39">
        <v>2019</v>
      </c>
      <c r="C5" s="39"/>
      <c r="D5" s="39" t="s">
        <v>30</v>
      </c>
      <c r="E5" s="39"/>
      <c r="F5" s="40" t="s">
        <v>30</v>
      </c>
      <c r="G5" s="40"/>
      <c r="H5" s="40"/>
    </row>
    <row r="6" spans="1:12" ht="23.25" thickBot="1" x14ac:dyDescent="0.3">
      <c r="A6" s="38"/>
      <c r="B6" s="4" t="s">
        <v>2</v>
      </c>
      <c r="C6" s="4" t="s">
        <v>3</v>
      </c>
      <c r="D6" s="4" t="s">
        <v>2</v>
      </c>
      <c r="E6" s="4" t="s">
        <v>3</v>
      </c>
      <c r="F6" s="4" t="s">
        <v>26</v>
      </c>
      <c r="G6" s="4" t="s">
        <v>33</v>
      </c>
      <c r="H6" s="4" t="s">
        <v>27</v>
      </c>
    </row>
    <row r="7" spans="1:12" ht="22.5" x14ac:dyDescent="0.25">
      <c r="A7" s="5" t="s">
        <v>4</v>
      </c>
      <c r="B7" s="6">
        <v>20102059</v>
      </c>
      <c r="C7" s="6">
        <v>723636</v>
      </c>
      <c r="D7" s="6">
        <v>17587775</v>
      </c>
      <c r="E7" s="6">
        <v>712973</v>
      </c>
      <c r="F7" s="6">
        <f>E7-D7</f>
        <v>-16874802</v>
      </c>
      <c r="G7" s="7">
        <f>(E7-C7)/C7</f>
        <v>-1.4735308912215533E-2</v>
      </c>
      <c r="H7" s="7">
        <f t="shared" ref="H7:H29" si="0">E7/$E$29</f>
        <v>6.3960717897847109E-4</v>
      </c>
    </row>
    <row r="8" spans="1:12" x14ac:dyDescent="0.25">
      <c r="A8" s="5" t="s">
        <v>5</v>
      </c>
      <c r="B8" s="6">
        <v>39305</v>
      </c>
      <c r="C8" s="6">
        <v>12913</v>
      </c>
      <c r="D8" s="6">
        <v>14180</v>
      </c>
      <c r="E8" s="6">
        <v>91202</v>
      </c>
      <c r="F8" s="6">
        <f t="shared" ref="F8:F29" si="1">E8-D8</f>
        <v>77022</v>
      </c>
      <c r="G8" s="7">
        <f t="shared" ref="G8:G29" si="2">(E8-C8)/C8</f>
        <v>6.0628049252691083</v>
      </c>
      <c r="H8" s="7">
        <f t="shared" si="0"/>
        <v>8.1817199160689845E-5</v>
      </c>
    </row>
    <row r="9" spans="1:12" x14ac:dyDescent="0.25">
      <c r="A9" s="5" t="s">
        <v>17</v>
      </c>
      <c r="B9" s="6">
        <v>128038307</v>
      </c>
      <c r="C9" s="6">
        <v>1328755666</v>
      </c>
      <c r="D9" s="6">
        <v>125572094</v>
      </c>
      <c r="E9" s="6">
        <v>1109964788</v>
      </c>
      <c r="F9" s="6">
        <f t="shared" si="1"/>
        <v>984392694</v>
      </c>
      <c r="G9" s="7">
        <f t="shared" si="2"/>
        <v>-0.16465847228229241</v>
      </c>
      <c r="H9" s="7">
        <f t="shared" si="0"/>
        <v>0.99574801124042112</v>
      </c>
      <c r="I9" s="20"/>
      <c r="J9" s="20"/>
      <c r="K9" s="20"/>
      <c r="L9" s="20"/>
    </row>
    <row r="10" spans="1:12" x14ac:dyDescent="0.25">
      <c r="A10" s="8" t="s">
        <v>6</v>
      </c>
      <c r="B10" s="6">
        <v>8314664</v>
      </c>
      <c r="C10" s="6">
        <v>25099632</v>
      </c>
      <c r="D10" s="6">
        <v>6150623</v>
      </c>
      <c r="E10" s="6">
        <v>19766741</v>
      </c>
      <c r="F10" s="6">
        <f t="shared" si="1"/>
        <v>13616118</v>
      </c>
      <c r="G10" s="7">
        <f t="shared" si="2"/>
        <v>-0.21246889197419308</v>
      </c>
      <c r="H10" s="7">
        <f t="shared" si="0"/>
        <v>1.7732718417959842E-2</v>
      </c>
    </row>
    <row r="11" spans="1:12" x14ac:dyDescent="0.25">
      <c r="A11" s="8" t="s">
        <v>7</v>
      </c>
      <c r="B11" s="6">
        <v>4149725</v>
      </c>
      <c r="C11" s="6">
        <v>115748977</v>
      </c>
      <c r="D11" s="6">
        <v>9660149</v>
      </c>
      <c r="E11" s="6">
        <v>105640482</v>
      </c>
      <c r="F11" s="6">
        <f t="shared" si="1"/>
        <v>95980333</v>
      </c>
      <c r="G11" s="7">
        <f t="shared" si="2"/>
        <v>-8.7331182201290644E-2</v>
      </c>
      <c r="H11" s="7">
        <f t="shared" si="0"/>
        <v>9.4769943150646602E-2</v>
      </c>
    </row>
    <row r="12" spans="1:12" x14ac:dyDescent="0.25">
      <c r="A12" s="8" t="s">
        <v>8</v>
      </c>
      <c r="B12" s="6">
        <v>11450576</v>
      </c>
      <c r="C12" s="6">
        <v>1024316</v>
      </c>
      <c r="D12" s="6">
        <v>8662651</v>
      </c>
      <c r="E12" s="6">
        <v>828006</v>
      </c>
      <c r="F12" s="6">
        <f t="shared" si="1"/>
        <v>-7834645</v>
      </c>
      <c r="G12" s="7">
        <f t="shared" si="2"/>
        <v>-0.19164984243143718</v>
      </c>
      <c r="H12" s="7">
        <f t="shared" si="0"/>
        <v>7.4280313817949345E-4</v>
      </c>
    </row>
    <row r="13" spans="1:12" x14ac:dyDescent="0.25">
      <c r="A13" s="8" t="s">
        <v>9</v>
      </c>
      <c r="B13" s="6">
        <v>134491</v>
      </c>
      <c r="C13" s="6">
        <v>11549</v>
      </c>
      <c r="D13" s="6">
        <v>104653</v>
      </c>
      <c r="E13" s="6">
        <v>73234</v>
      </c>
      <c r="F13" s="6">
        <f t="shared" si="1"/>
        <v>-31419</v>
      </c>
      <c r="G13" s="7">
        <f t="shared" si="2"/>
        <v>5.341155078361763</v>
      </c>
      <c r="H13" s="7">
        <f t="shared" si="0"/>
        <v>6.5698129024955156E-5</v>
      </c>
    </row>
    <row r="14" spans="1:12" x14ac:dyDescent="0.25">
      <c r="A14" s="8" t="s">
        <v>10</v>
      </c>
      <c r="B14" s="6">
        <v>11597450</v>
      </c>
      <c r="C14" s="6">
        <v>12854509</v>
      </c>
      <c r="D14" s="6">
        <v>9842354</v>
      </c>
      <c r="E14" s="6">
        <v>15423834</v>
      </c>
      <c r="F14" s="6">
        <f t="shared" si="1"/>
        <v>5581480</v>
      </c>
      <c r="G14" s="7">
        <f t="shared" si="2"/>
        <v>0.19987733487136691</v>
      </c>
      <c r="H14" s="7">
        <f t="shared" si="0"/>
        <v>1.383670202626499E-2</v>
      </c>
    </row>
    <row r="15" spans="1:12" x14ac:dyDescent="0.25">
      <c r="A15" s="8" t="s">
        <v>11</v>
      </c>
      <c r="B15" s="6">
        <v>482091</v>
      </c>
      <c r="C15" s="6">
        <v>694254</v>
      </c>
      <c r="D15" s="6">
        <v>404910</v>
      </c>
      <c r="E15" s="6">
        <v>12282299</v>
      </c>
      <c r="F15" s="6">
        <f t="shared" si="1"/>
        <v>11877389</v>
      </c>
      <c r="G15" s="7">
        <f t="shared" si="2"/>
        <v>16.691362239180474</v>
      </c>
      <c r="H15" s="7">
        <f t="shared" si="0"/>
        <v>1.1018434940397599E-2</v>
      </c>
    </row>
    <row r="16" spans="1:12" ht="22.5" x14ac:dyDescent="0.25">
      <c r="A16" s="8" t="s">
        <v>12</v>
      </c>
      <c r="B16" s="6">
        <v>7739496</v>
      </c>
      <c r="C16" s="6">
        <v>28751288</v>
      </c>
      <c r="D16" s="6">
        <v>11081972</v>
      </c>
      <c r="E16" s="6">
        <v>33020503</v>
      </c>
      <c r="F16" s="6">
        <f t="shared" si="1"/>
        <v>21938531</v>
      </c>
      <c r="G16" s="7">
        <f t="shared" si="2"/>
        <v>0.14848778252995135</v>
      </c>
      <c r="H16" s="7">
        <f t="shared" si="0"/>
        <v>2.9622651590284824E-2</v>
      </c>
    </row>
    <row r="17" spans="1:9" ht="22.5" x14ac:dyDescent="0.25">
      <c r="A17" s="8" t="s">
        <v>13</v>
      </c>
      <c r="B17" s="6">
        <v>5215614</v>
      </c>
      <c r="C17" s="6">
        <v>26403529</v>
      </c>
      <c r="D17" s="6">
        <v>4670448</v>
      </c>
      <c r="E17" s="6">
        <v>26832682</v>
      </c>
      <c r="F17" s="6">
        <f t="shared" si="1"/>
        <v>22162234</v>
      </c>
      <c r="G17" s="7">
        <f t="shared" si="2"/>
        <v>1.6253622763835851E-2</v>
      </c>
      <c r="H17" s="7">
        <f t="shared" si="0"/>
        <v>2.4071565176305976E-2</v>
      </c>
    </row>
    <row r="18" spans="1:9" x14ac:dyDescent="0.25">
      <c r="A18" s="8" t="s">
        <v>14</v>
      </c>
      <c r="B18" s="6">
        <v>23506721</v>
      </c>
      <c r="C18" s="6">
        <v>68199412</v>
      </c>
      <c r="D18" s="6">
        <v>19608917</v>
      </c>
      <c r="E18" s="6">
        <v>61063997</v>
      </c>
      <c r="F18" s="6">
        <f t="shared" si="1"/>
        <v>41455080</v>
      </c>
      <c r="G18" s="7">
        <f t="shared" si="2"/>
        <v>-0.10462575542440161</v>
      </c>
      <c r="H18" s="7">
        <f t="shared" si="0"/>
        <v>5.4780434684510951E-2</v>
      </c>
    </row>
    <row r="19" spans="1:9" x14ac:dyDescent="0.25">
      <c r="A19" s="8" t="s">
        <v>15</v>
      </c>
      <c r="B19" s="6">
        <v>14799119</v>
      </c>
      <c r="C19" s="6">
        <v>41750942</v>
      </c>
      <c r="D19" s="6">
        <v>16920347</v>
      </c>
      <c r="E19" s="6">
        <v>41084097</v>
      </c>
      <c r="F19" s="6">
        <f t="shared" si="1"/>
        <v>24163750</v>
      </c>
      <c r="G19" s="7">
        <f t="shared" si="2"/>
        <v>-1.5971974955678845E-2</v>
      </c>
      <c r="H19" s="7">
        <f t="shared" si="0"/>
        <v>3.6856491596523107E-2</v>
      </c>
    </row>
    <row r="20" spans="1:9" x14ac:dyDescent="0.25">
      <c r="A20" s="8" t="s">
        <v>31</v>
      </c>
      <c r="B20" s="6">
        <v>30212931</v>
      </c>
      <c r="C20" s="6">
        <v>451033912</v>
      </c>
      <c r="D20" s="6">
        <v>26939011</v>
      </c>
      <c r="E20" s="6">
        <v>365728527</v>
      </c>
      <c r="F20" s="6">
        <f t="shared" si="1"/>
        <v>338789516</v>
      </c>
      <c r="G20" s="7">
        <f t="shared" si="2"/>
        <v>-0.1891329736642951</v>
      </c>
      <c r="H20" s="7">
        <f t="shared" si="0"/>
        <v>0.32809460025333587</v>
      </c>
    </row>
    <row r="21" spans="1:9" x14ac:dyDescent="0.25">
      <c r="A21" s="8" t="s">
        <v>32</v>
      </c>
      <c r="B21" s="6">
        <v>3039813</v>
      </c>
      <c r="C21" s="6">
        <v>534201214</v>
      </c>
      <c r="D21" s="6">
        <v>3964884</v>
      </c>
      <c r="E21" s="6">
        <v>413253918</v>
      </c>
      <c r="F21" s="6">
        <f t="shared" si="1"/>
        <v>409289034</v>
      </c>
      <c r="G21" s="7">
        <f t="shared" si="2"/>
        <v>-0.22640775204228569</v>
      </c>
      <c r="H21" s="7">
        <f t="shared" si="0"/>
        <v>0.37072956857241501</v>
      </c>
      <c r="I21" s="41"/>
    </row>
    <row r="22" spans="1:9" x14ac:dyDescent="0.25">
      <c r="A22" s="8" t="s">
        <v>16</v>
      </c>
      <c r="B22" s="6">
        <v>7395616</v>
      </c>
      <c r="C22" s="6">
        <v>22982132</v>
      </c>
      <c r="D22" s="6">
        <v>7561175</v>
      </c>
      <c r="E22" s="6">
        <v>14966468</v>
      </c>
      <c r="F22" s="6">
        <f t="shared" si="1"/>
        <v>7405293</v>
      </c>
      <c r="G22" s="7">
        <f t="shared" si="2"/>
        <v>-0.34877808551443357</v>
      </c>
      <c r="H22" s="7">
        <f t="shared" si="0"/>
        <v>1.3426399564571955E-2</v>
      </c>
    </row>
    <row r="23" spans="1:9" ht="22.5" x14ac:dyDescent="0.25">
      <c r="A23" s="5" t="s">
        <v>18</v>
      </c>
      <c r="B23" s="6">
        <v>0</v>
      </c>
      <c r="C23" s="6">
        <v>42973</v>
      </c>
      <c r="D23" s="6">
        <v>18686</v>
      </c>
      <c r="E23" s="6">
        <v>47067</v>
      </c>
      <c r="F23" s="6">
        <f t="shared" si="1"/>
        <v>28381</v>
      </c>
      <c r="G23" s="7">
        <f t="shared" si="2"/>
        <v>9.5269122472250015E-2</v>
      </c>
      <c r="H23" s="7">
        <f t="shared" si="0"/>
        <v>4.2223746331179019E-5</v>
      </c>
    </row>
    <row r="24" spans="1:9" ht="22.5" x14ac:dyDescent="0.25">
      <c r="A24" s="5" t="s">
        <v>19</v>
      </c>
      <c r="B24" s="6">
        <v>1856332</v>
      </c>
      <c r="C24" s="6">
        <v>2355469</v>
      </c>
      <c r="D24" s="6">
        <v>534439</v>
      </c>
      <c r="E24" s="6">
        <v>1780847</v>
      </c>
      <c r="F24" s="6">
        <f t="shared" si="1"/>
        <v>1246408</v>
      </c>
      <c r="G24" s="7">
        <f t="shared" si="2"/>
        <v>-0.24395226598184905</v>
      </c>
      <c r="H24" s="7">
        <f t="shared" si="0"/>
        <v>1.5975955973960773E-3</v>
      </c>
    </row>
    <row r="25" spans="1:9" ht="22.5" x14ac:dyDescent="0.25">
      <c r="A25" s="5" t="s">
        <v>20</v>
      </c>
      <c r="B25" s="6">
        <v>1884</v>
      </c>
      <c r="C25" s="9">
        <v>0</v>
      </c>
      <c r="D25" s="6">
        <v>0</v>
      </c>
      <c r="E25" s="9">
        <v>0</v>
      </c>
      <c r="F25" s="6">
        <f t="shared" si="1"/>
        <v>0</v>
      </c>
      <c r="G25" s="18" t="s">
        <v>28</v>
      </c>
      <c r="H25" s="7">
        <f t="shared" si="0"/>
        <v>0</v>
      </c>
    </row>
    <row r="26" spans="1:9" ht="22.5" x14ac:dyDescent="0.25">
      <c r="A26" s="5" t="s">
        <v>21</v>
      </c>
      <c r="B26" s="6">
        <v>460719</v>
      </c>
      <c r="C26" s="6">
        <v>2373120</v>
      </c>
      <c r="D26" s="6">
        <v>238154</v>
      </c>
      <c r="E26" s="6">
        <v>2069467</v>
      </c>
      <c r="F26" s="6">
        <f t="shared" si="1"/>
        <v>1831313</v>
      </c>
      <c r="G26" s="7">
        <f t="shared" si="2"/>
        <v>-0.12795518136461703</v>
      </c>
      <c r="H26" s="7">
        <f t="shared" si="0"/>
        <v>1.8565162353399633E-3</v>
      </c>
    </row>
    <row r="27" spans="1:9" x14ac:dyDescent="0.25">
      <c r="A27" s="5" t="s">
        <v>22</v>
      </c>
      <c r="B27" s="9">
        <v>0</v>
      </c>
      <c r="C27" s="6">
        <v>74455</v>
      </c>
      <c r="D27" s="9">
        <v>0</v>
      </c>
      <c r="E27" s="6">
        <v>0</v>
      </c>
      <c r="F27" s="6">
        <f t="shared" si="1"/>
        <v>0</v>
      </c>
      <c r="G27" s="7">
        <f t="shared" si="2"/>
        <v>-1</v>
      </c>
      <c r="H27" s="7">
        <f t="shared" si="0"/>
        <v>0</v>
      </c>
    </row>
    <row r="28" spans="1:9" ht="23.25" thickBot="1" x14ac:dyDescent="0.3">
      <c r="A28" s="10" t="s">
        <v>23</v>
      </c>
      <c r="B28" s="11">
        <v>54359</v>
      </c>
      <c r="C28" s="11">
        <v>26849</v>
      </c>
      <c r="D28" s="11">
        <v>79660</v>
      </c>
      <c r="E28" s="11">
        <v>38155</v>
      </c>
      <c r="F28" s="11">
        <f t="shared" si="1"/>
        <v>-41505</v>
      </c>
      <c r="G28" s="12">
        <f t="shared" si="2"/>
        <v>0.421095757756341</v>
      </c>
      <c r="H28" s="12">
        <f t="shared" si="0"/>
        <v>3.4228802372493159E-5</v>
      </c>
    </row>
    <row r="29" spans="1:9" x14ac:dyDescent="0.25">
      <c r="A29" s="13" t="s">
        <v>25</v>
      </c>
      <c r="B29" s="14">
        <f>SUM(B23:B28,B7,B8,B9)</f>
        <v>150552965</v>
      </c>
      <c r="C29" s="14">
        <f>SUM(C23:C28,C7,C8,C9)</f>
        <v>1334365081</v>
      </c>
      <c r="D29" s="14">
        <f>SUM(D23:D28,D7,D8,D9)</f>
        <v>144044988</v>
      </c>
      <c r="E29" s="14">
        <f>SUM(E23:E28,E7,E8,E9)</f>
        <v>1114704499</v>
      </c>
      <c r="F29" s="14">
        <f t="shared" si="1"/>
        <v>970659511</v>
      </c>
      <c r="G29" s="15">
        <f t="shared" si="2"/>
        <v>-0.16461805328072729</v>
      </c>
      <c r="H29" s="15">
        <f t="shared" si="0"/>
        <v>1</v>
      </c>
    </row>
    <row r="30" spans="1:9" x14ac:dyDescent="0.25">
      <c r="A30" s="16"/>
      <c r="C30" s="21"/>
      <c r="D30" s="21"/>
      <c r="E30" s="21"/>
      <c r="F30" s="21"/>
      <c r="G30" s="7"/>
    </row>
    <row r="31" spans="1:9" x14ac:dyDescent="0.25">
      <c r="A31" s="19" t="s">
        <v>24</v>
      </c>
    </row>
    <row r="32" spans="1:9" x14ac:dyDescent="0.25">
      <c r="D32" s="6"/>
      <c r="E32" s="7"/>
      <c r="F32" s="6"/>
      <c r="G32" s="7"/>
      <c r="H32" s="7"/>
      <c r="I32" s="7"/>
    </row>
  </sheetData>
  <mergeCells count="6">
    <mergeCell ref="A3:H3"/>
    <mergeCell ref="A4:B4"/>
    <mergeCell ref="A5:A6"/>
    <mergeCell ref="B5:C5"/>
    <mergeCell ref="D5:E5"/>
    <mergeCell ref="F5:H5"/>
  </mergeCells>
  <pageMargins left="0.75" right="0.75" top="1" bottom="1" header="0.5" footer="0.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L32"/>
  <sheetViews>
    <sheetView showGridLines="0" workbookViewId="0"/>
  </sheetViews>
  <sheetFormatPr defaultRowHeight="15" x14ac:dyDescent="0.25"/>
  <cols>
    <col min="1" max="1" width="44.140625" style="1" customWidth="1"/>
    <col min="2" max="2" width="11.42578125" style="1" bestFit="1" customWidth="1"/>
    <col min="3" max="3" width="11.85546875" style="1" bestFit="1" customWidth="1"/>
    <col min="4" max="5" width="11.42578125" style="1" bestFit="1" customWidth="1"/>
    <col min="6" max="6" width="10.85546875" style="1" customWidth="1"/>
    <col min="7" max="7" width="9.5703125" style="1" bestFit="1" customWidth="1"/>
    <col min="8" max="8" width="9.28515625" style="1" bestFit="1" customWidth="1"/>
    <col min="9" max="9" width="11.28515625" bestFit="1" customWidth="1"/>
    <col min="10" max="12" width="10.85546875" bestFit="1" customWidth="1"/>
  </cols>
  <sheetData>
    <row r="1" spans="1:12" x14ac:dyDescent="0.25">
      <c r="A1" s="17" t="s">
        <v>40</v>
      </c>
    </row>
    <row r="2" spans="1:12" ht="3.75" customHeight="1" x14ac:dyDescent="0.25"/>
    <row r="3" spans="1:12" x14ac:dyDescent="0.25">
      <c r="A3" s="35" t="s">
        <v>0</v>
      </c>
      <c r="B3" s="35"/>
      <c r="C3" s="35"/>
      <c r="D3" s="35"/>
      <c r="E3" s="35"/>
      <c r="F3" s="35"/>
      <c r="G3" s="35"/>
      <c r="H3" s="35"/>
    </row>
    <row r="4" spans="1:12" ht="15.75" thickBot="1" x14ac:dyDescent="0.3">
      <c r="A4" s="36" t="s">
        <v>29</v>
      </c>
      <c r="B4" s="36"/>
      <c r="F4" s="3"/>
      <c r="G4" s="3"/>
      <c r="H4" s="3"/>
    </row>
    <row r="5" spans="1:12" ht="15.75" customHeight="1" thickBot="1" x14ac:dyDescent="0.3">
      <c r="A5" s="37" t="s">
        <v>1</v>
      </c>
      <c r="B5" s="39">
        <v>2019</v>
      </c>
      <c r="C5" s="39"/>
      <c r="D5" s="39" t="s">
        <v>30</v>
      </c>
      <c r="E5" s="39"/>
      <c r="F5" s="40" t="s">
        <v>30</v>
      </c>
      <c r="G5" s="40"/>
      <c r="H5" s="40"/>
    </row>
    <row r="6" spans="1:12" ht="23.25" thickBot="1" x14ac:dyDescent="0.3">
      <c r="A6" s="38"/>
      <c r="B6" s="4" t="s">
        <v>2</v>
      </c>
      <c r="C6" s="4" t="s">
        <v>3</v>
      </c>
      <c r="D6" s="4" t="s">
        <v>2</v>
      </c>
      <c r="E6" s="4" t="s">
        <v>3</v>
      </c>
      <c r="F6" s="4" t="s">
        <v>26</v>
      </c>
      <c r="G6" s="4" t="s">
        <v>33</v>
      </c>
      <c r="H6" s="4" t="s">
        <v>27</v>
      </c>
    </row>
    <row r="7" spans="1:12" ht="22.5" x14ac:dyDescent="0.25">
      <c r="A7" s="5" t="s">
        <v>4</v>
      </c>
      <c r="B7" s="6">
        <v>165841823</v>
      </c>
      <c r="C7" s="6">
        <v>4440367</v>
      </c>
      <c r="D7" s="6">
        <v>133670359</v>
      </c>
      <c r="E7" s="6">
        <v>5267935</v>
      </c>
      <c r="F7" s="6">
        <f>E7-D7</f>
        <v>-128402424</v>
      </c>
      <c r="G7" s="7">
        <f>(E7-C7)/C7</f>
        <v>0.18637378396875753</v>
      </c>
      <c r="H7" s="7">
        <f t="shared" ref="H7:H29" si="0">E7/$E$29</f>
        <v>1.2676312470971144E-3</v>
      </c>
    </row>
    <row r="8" spans="1:12" x14ac:dyDescent="0.25">
      <c r="A8" s="5" t="s">
        <v>5</v>
      </c>
      <c r="B8" s="6">
        <v>954419</v>
      </c>
      <c r="C8" s="6">
        <v>118257</v>
      </c>
      <c r="D8" s="6">
        <v>1172022</v>
      </c>
      <c r="E8" s="6">
        <v>249884</v>
      </c>
      <c r="F8" s="6">
        <f t="shared" ref="F8:F29" si="1">E8-D8</f>
        <v>-922138</v>
      </c>
      <c r="G8" s="7">
        <f t="shared" ref="G8:G29" si="2">(E8-C8)/C8</f>
        <v>1.1130588464107833</v>
      </c>
      <c r="H8" s="7">
        <f t="shared" si="0"/>
        <v>6.0129968678356007E-5</v>
      </c>
    </row>
    <row r="9" spans="1:12" x14ac:dyDescent="0.25">
      <c r="A9" s="5" t="s">
        <v>17</v>
      </c>
      <c r="B9" s="6">
        <v>516891489</v>
      </c>
      <c r="C9" s="6">
        <v>4791119748</v>
      </c>
      <c r="D9" s="6">
        <v>459156614</v>
      </c>
      <c r="E9" s="6">
        <v>4144133987</v>
      </c>
      <c r="F9" s="6">
        <f t="shared" si="1"/>
        <v>3684977373</v>
      </c>
      <c r="G9" s="7">
        <f t="shared" si="2"/>
        <v>-0.13503852857572116</v>
      </c>
      <c r="H9" s="7">
        <f t="shared" si="0"/>
        <v>0.9972092924605841</v>
      </c>
      <c r="I9" s="20"/>
      <c r="J9" s="20"/>
      <c r="K9" s="20"/>
      <c r="L9" s="20"/>
    </row>
    <row r="10" spans="1:12" x14ac:dyDescent="0.25">
      <c r="A10" s="8" t="s">
        <v>6</v>
      </c>
      <c r="B10" s="6">
        <v>52071741</v>
      </c>
      <c r="C10" s="6">
        <v>412657488</v>
      </c>
      <c r="D10" s="6">
        <v>23774700</v>
      </c>
      <c r="E10" s="6">
        <v>395984262</v>
      </c>
      <c r="F10" s="6">
        <f t="shared" si="1"/>
        <v>372209562</v>
      </c>
      <c r="G10" s="7">
        <f t="shared" si="2"/>
        <v>-4.0404515814820255E-2</v>
      </c>
      <c r="H10" s="7">
        <f t="shared" si="0"/>
        <v>9.5286297926965788E-2</v>
      </c>
    </row>
    <row r="11" spans="1:12" x14ac:dyDescent="0.25">
      <c r="A11" s="8" t="s">
        <v>7</v>
      </c>
      <c r="B11" s="6">
        <v>15709715</v>
      </c>
      <c r="C11" s="6">
        <v>283582547</v>
      </c>
      <c r="D11" s="6">
        <v>19659198</v>
      </c>
      <c r="E11" s="6">
        <v>229381975</v>
      </c>
      <c r="F11" s="6">
        <f t="shared" si="1"/>
        <v>209722777</v>
      </c>
      <c r="G11" s="7">
        <f t="shared" si="2"/>
        <v>-0.19112802453248295</v>
      </c>
      <c r="H11" s="7">
        <f t="shared" si="0"/>
        <v>5.519653508079525E-2</v>
      </c>
    </row>
    <row r="12" spans="1:12" x14ac:dyDescent="0.25">
      <c r="A12" s="8" t="s">
        <v>8</v>
      </c>
      <c r="B12" s="6">
        <v>33444669</v>
      </c>
      <c r="C12" s="6">
        <v>16924344</v>
      </c>
      <c r="D12" s="6">
        <v>31052507</v>
      </c>
      <c r="E12" s="6">
        <v>10994750</v>
      </c>
      <c r="F12" s="6">
        <f t="shared" si="1"/>
        <v>-20057757</v>
      </c>
      <c r="G12" s="7">
        <f t="shared" si="2"/>
        <v>-0.3503588676760529</v>
      </c>
      <c r="H12" s="7">
        <f t="shared" si="0"/>
        <v>2.6456834896446142E-3</v>
      </c>
    </row>
    <row r="13" spans="1:12" x14ac:dyDescent="0.25">
      <c r="A13" s="8" t="s">
        <v>9</v>
      </c>
      <c r="B13" s="6">
        <v>14942030</v>
      </c>
      <c r="C13" s="6">
        <v>5067855</v>
      </c>
      <c r="D13" s="6">
        <v>6942574</v>
      </c>
      <c r="E13" s="6">
        <v>153731</v>
      </c>
      <c r="F13" s="6">
        <f t="shared" si="1"/>
        <v>-6788843</v>
      </c>
      <c r="G13" s="7">
        <f t="shared" si="2"/>
        <v>-0.96966546990788016</v>
      </c>
      <c r="H13" s="7">
        <f t="shared" si="0"/>
        <v>3.6992525391350977E-5</v>
      </c>
    </row>
    <row r="14" spans="1:12" x14ac:dyDescent="0.25">
      <c r="A14" s="8" t="s">
        <v>10</v>
      </c>
      <c r="B14" s="6">
        <v>38810102</v>
      </c>
      <c r="C14" s="6">
        <v>137144080</v>
      </c>
      <c r="D14" s="6">
        <v>34198669</v>
      </c>
      <c r="E14" s="6">
        <v>140388341</v>
      </c>
      <c r="F14" s="6">
        <f t="shared" si="1"/>
        <v>106189672</v>
      </c>
      <c r="G14" s="7">
        <f t="shared" si="2"/>
        <v>2.3655858860258495E-2</v>
      </c>
      <c r="H14" s="7">
        <f t="shared" si="0"/>
        <v>3.3781860972036476E-2</v>
      </c>
    </row>
    <row r="15" spans="1:12" x14ac:dyDescent="0.25">
      <c r="A15" s="8" t="s">
        <v>11</v>
      </c>
      <c r="B15" s="6">
        <v>79137731</v>
      </c>
      <c r="C15" s="6">
        <v>36397014</v>
      </c>
      <c r="D15" s="6">
        <v>94741760</v>
      </c>
      <c r="E15" s="6">
        <v>338863512</v>
      </c>
      <c r="F15" s="6">
        <f t="shared" si="1"/>
        <v>244121752</v>
      </c>
      <c r="G15" s="7">
        <f t="shared" si="2"/>
        <v>8.3102008862595156</v>
      </c>
      <c r="H15" s="7">
        <f t="shared" si="0"/>
        <v>8.1541244588680006E-2</v>
      </c>
    </row>
    <row r="16" spans="1:12" ht="22.5" x14ac:dyDescent="0.25">
      <c r="A16" s="8" t="s">
        <v>12</v>
      </c>
      <c r="B16" s="6">
        <v>21283421</v>
      </c>
      <c r="C16" s="6">
        <v>444676516</v>
      </c>
      <c r="D16" s="6">
        <v>23871060</v>
      </c>
      <c r="E16" s="6">
        <v>421875380</v>
      </c>
      <c r="F16" s="6">
        <f t="shared" si="1"/>
        <v>398004320</v>
      </c>
      <c r="G16" s="7">
        <f t="shared" si="2"/>
        <v>-5.1275781786506575E-2</v>
      </c>
      <c r="H16" s="7">
        <f t="shared" si="0"/>
        <v>0.10151651720626186</v>
      </c>
    </row>
    <row r="17" spans="1:9" ht="22.5" x14ac:dyDescent="0.25">
      <c r="A17" s="8" t="s">
        <v>13</v>
      </c>
      <c r="B17" s="6">
        <v>18146902</v>
      </c>
      <c r="C17" s="6">
        <v>114808994</v>
      </c>
      <c r="D17" s="6">
        <v>13279233</v>
      </c>
      <c r="E17" s="6">
        <v>77735763</v>
      </c>
      <c r="F17" s="6">
        <f t="shared" si="1"/>
        <v>64456530</v>
      </c>
      <c r="G17" s="7">
        <f t="shared" si="2"/>
        <v>-0.3229122537211675</v>
      </c>
      <c r="H17" s="7">
        <f t="shared" si="0"/>
        <v>1.8705675410903084E-2</v>
      </c>
    </row>
    <row r="18" spans="1:9" x14ac:dyDescent="0.25">
      <c r="A18" s="8" t="s">
        <v>14</v>
      </c>
      <c r="B18" s="6">
        <v>41908408</v>
      </c>
      <c r="C18" s="6">
        <v>108317154</v>
      </c>
      <c r="D18" s="6">
        <v>36021310</v>
      </c>
      <c r="E18" s="6">
        <v>93711497</v>
      </c>
      <c r="F18" s="6">
        <f t="shared" si="1"/>
        <v>57690187</v>
      </c>
      <c r="G18" s="7">
        <f t="shared" si="2"/>
        <v>-0.13484158751069106</v>
      </c>
      <c r="H18" s="7">
        <f t="shared" si="0"/>
        <v>2.254994069012763E-2</v>
      </c>
    </row>
    <row r="19" spans="1:9" x14ac:dyDescent="0.25">
      <c r="A19" s="8" t="s">
        <v>15</v>
      </c>
      <c r="B19" s="6">
        <v>27913546</v>
      </c>
      <c r="C19" s="6">
        <v>168033165</v>
      </c>
      <c r="D19" s="6">
        <v>32440444</v>
      </c>
      <c r="E19" s="6">
        <v>150662218</v>
      </c>
      <c r="F19" s="6">
        <f t="shared" si="1"/>
        <v>118221774</v>
      </c>
      <c r="G19" s="7">
        <f t="shared" si="2"/>
        <v>-0.1033780861057994</v>
      </c>
      <c r="H19" s="7">
        <f t="shared" si="0"/>
        <v>3.6254079690382919E-2</v>
      </c>
    </row>
    <row r="20" spans="1:9" x14ac:dyDescent="0.25">
      <c r="A20" s="8" t="s">
        <v>31</v>
      </c>
      <c r="B20" s="6">
        <v>133640496</v>
      </c>
      <c r="C20" s="6">
        <v>1619339905</v>
      </c>
      <c r="D20" s="6">
        <v>108352781</v>
      </c>
      <c r="E20" s="6">
        <v>1291632613</v>
      </c>
      <c r="F20" s="6">
        <f t="shared" si="1"/>
        <v>1183279832</v>
      </c>
      <c r="G20" s="7">
        <f t="shared" si="2"/>
        <v>-0.20237091112751895</v>
      </c>
      <c r="H20" s="7">
        <f t="shared" si="0"/>
        <v>0.31080752894796437</v>
      </c>
    </row>
    <row r="21" spans="1:9" x14ac:dyDescent="0.25">
      <c r="A21" s="8" t="s">
        <v>32</v>
      </c>
      <c r="B21" s="6">
        <v>17212041</v>
      </c>
      <c r="C21" s="6">
        <v>1348564168</v>
      </c>
      <c r="D21" s="6">
        <v>16131004</v>
      </c>
      <c r="E21" s="6">
        <v>911201877</v>
      </c>
      <c r="F21" s="6">
        <f t="shared" si="1"/>
        <v>895070873</v>
      </c>
      <c r="G21" s="7">
        <f t="shared" si="2"/>
        <v>-0.32431700424654913</v>
      </c>
      <c r="H21" s="7">
        <f t="shared" si="0"/>
        <v>0.21926389974415811</v>
      </c>
    </row>
    <row r="22" spans="1:9" x14ac:dyDescent="0.25">
      <c r="A22" s="8" t="s">
        <v>16</v>
      </c>
      <c r="B22" s="6">
        <v>22670687</v>
      </c>
      <c r="C22" s="6">
        <v>95606518</v>
      </c>
      <c r="D22" s="6">
        <v>18691374</v>
      </c>
      <c r="E22" s="6">
        <v>81548068</v>
      </c>
      <c r="F22" s="6">
        <f t="shared" si="1"/>
        <v>62856694</v>
      </c>
      <c r="G22" s="7">
        <f t="shared" si="2"/>
        <v>-0.14704489080964125</v>
      </c>
      <c r="H22" s="7">
        <f t="shared" si="0"/>
        <v>1.9623036187272676E-2</v>
      </c>
    </row>
    <row r="23" spans="1:9" ht="22.5" x14ac:dyDescent="0.25">
      <c r="A23" s="5" t="s">
        <v>18</v>
      </c>
      <c r="B23" s="6">
        <v>11024011</v>
      </c>
      <c r="C23" s="6">
        <v>52973</v>
      </c>
      <c r="D23" s="6">
        <v>9605822</v>
      </c>
      <c r="E23" s="6">
        <v>56351</v>
      </c>
      <c r="F23" s="6">
        <f t="shared" si="1"/>
        <v>-9549471</v>
      </c>
      <c r="G23" s="7">
        <f t="shared" si="2"/>
        <v>6.3768334812074071E-2</v>
      </c>
      <c r="H23" s="7">
        <f t="shared" si="0"/>
        <v>1.3559827219806148E-5</v>
      </c>
    </row>
    <row r="24" spans="1:9" ht="22.5" x14ac:dyDescent="0.25">
      <c r="A24" s="5" t="s">
        <v>19</v>
      </c>
      <c r="B24" s="6">
        <v>2323870</v>
      </c>
      <c r="C24" s="6">
        <v>4103409</v>
      </c>
      <c r="D24" s="6">
        <v>972162</v>
      </c>
      <c r="E24" s="6">
        <v>3508329</v>
      </c>
      <c r="F24" s="6">
        <f t="shared" si="1"/>
        <v>2536167</v>
      </c>
      <c r="G24" s="7">
        <f t="shared" si="2"/>
        <v>-0.1450208838553505</v>
      </c>
      <c r="H24" s="7">
        <f t="shared" si="0"/>
        <v>8.4421456709260316E-4</v>
      </c>
    </row>
    <row r="25" spans="1:9" ht="22.5" x14ac:dyDescent="0.25">
      <c r="A25" s="5" t="s">
        <v>20</v>
      </c>
      <c r="B25" s="6">
        <v>1884</v>
      </c>
      <c r="C25" s="6">
        <v>51781</v>
      </c>
      <c r="D25" s="6">
        <v>0</v>
      </c>
      <c r="E25" s="6">
        <v>53754</v>
      </c>
      <c r="F25" s="6">
        <f t="shared" si="1"/>
        <v>53754</v>
      </c>
      <c r="G25" s="7">
        <f t="shared" si="2"/>
        <v>3.8102779011606573E-2</v>
      </c>
      <c r="H25" s="7">
        <f t="shared" si="0"/>
        <v>1.2934907142259403E-5</v>
      </c>
    </row>
    <row r="26" spans="1:9" ht="22.5" x14ac:dyDescent="0.25">
      <c r="A26" s="5" t="s">
        <v>21</v>
      </c>
      <c r="B26" s="6">
        <v>1297868</v>
      </c>
      <c r="C26" s="6">
        <v>5357092</v>
      </c>
      <c r="D26" s="6">
        <v>1132628</v>
      </c>
      <c r="E26" s="6">
        <v>2392198</v>
      </c>
      <c r="F26" s="6">
        <f t="shared" si="1"/>
        <v>1259570</v>
      </c>
      <c r="G26" s="7">
        <f t="shared" si="2"/>
        <v>-0.55345213410559313</v>
      </c>
      <c r="H26" s="7">
        <f t="shared" si="0"/>
        <v>5.7563825940206608E-4</v>
      </c>
    </row>
    <row r="27" spans="1:9" x14ac:dyDescent="0.25">
      <c r="A27" s="5" t="s">
        <v>22</v>
      </c>
      <c r="B27" s="9">
        <v>0</v>
      </c>
      <c r="C27" s="6">
        <v>74455</v>
      </c>
      <c r="D27" s="9">
        <v>0</v>
      </c>
      <c r="E27" s="6">
        <v>0</v>
      </c>
      <c r="F27" s="6">
        <f t="shared" si="1"/>
        <v>0</v>
      </c>
      <c r="G27" s="7">
        <f t="shared" si="2"/>
        <v>-1</v>
      </c>
      <c r="H27" s="7">
        <f t="shared" si="0"/>
        <v>0</v>
      </c>
    </row>
    <row r="28" spans="1:9" ht="23.25" thickBot="1" x14ac:dyDescent="0.3">
      <c r="A28" s="10" t="s">
        <v>23</v>
      </c>
      <c r="B28" s="11">
        <v>230286</v>
      </c>
      <c r="C28" s="11">
        <v>141446</v>
      </c>
      <c r="D28" s="11">
        <v>422971</v>
      </c>
      <c r="E28" s="11">
        <v>68980</v>
      </c>
      <c r="F28" s="11">
        <f t="shared" si="1"/>
        <v>-353991</v>
      </c>
      <c r="G28" s="12">
        <f t="shared" si="2"/>
        <v>-0.5123227238663518</v>
      </c>
      <c r="H28" s="12">
        <f t="shared" si="0"/>
        <v>1.6598762783663611E-5</v>
      </c>
    </row>
    <row r="29" spans="1:9" x14ac:dyDescent="0.25">
      <c r="A29" s="13" t="s">
        <v>25</v>
      </c>
      <c r="B29" s="14">
        <f>SUM(B23:B28,B7,B8,B9)</f>
        <v>698565650</v>
      </c>
      <c r="C29" s="14">
        <f>SUM(C23:C28,C7,C8,C9)</f>
        <v>4805459528</v>
      </c>
      <c r="D29" s="14">
        <f>SUM(D23:D28,D7,D8,D9)</f>
        <v>606132578</v>
      </c>
      <c r="E29" s="14">
        <f>SUM(E23:E28,E7,E8,E9)</f>
        <v>4155731418</v>
      </c>
      <c r="F29" s="14">
        <f t="shared" si="1"/>
        <v>3549598840</v>
      </c>
      <c r="G29" s="15">
        <f t="shared" si="2"/>
        <v>-0.13520623911495358</v>
      </c>
      <c r="H29" s="15">
        <f t="shared" si="0"/>
        <v>1</v>
      </c>
    </row>
    <row r="30" spans="1:9" x14ac:dyDescent="0.25">
      <c r="A30" s="16"/>
      <c r="C30" s="21"/>
      <c r="D30" s="21"/>
      <c r="E30" s="21"/>
      <c r="F30" s="21"/>
      <c r="G30" s="7"/>
    </row>
    <row r="31" spans="1:9" x14ac:dyDescent="0.25">
      <c r="A31" s="19" t="s">
        <v>24</v>
      </c>
    </row>
    <row r="32" spans="1:9" x14ac:dyDescent="0.25">
      <c r="D32" s="6"/>
      <c r="E32" s="7"/>
      <c r="F32" s="6"/>
      <c r="G32" s="7"/>
      <c r="H32" s="7"/>
      <c r="I32" s="7"/>
    </row>
  </sheetData>
  <mergeCells count="6">
    <mergeCell ref="A3:H3"/>
    <mergeCell ref="A4:B4"/>
    <mergeCell ref="A5:A6"/>
    <mergeCell ref="B5:C5"/>
    <mergeCell ref="D5:E5"/>
    <mergeCell ref="F5:H5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41"/>
  <sheetViews>
    <sheetView workbookViewId="0"/>
  </sheetViews>
  <sheetFormatPr defaultRowHeight="15" x14ac:dyDescent="0.25"/>
  <cols>
    <col min="1" max="1" width="10" style="24" customWidth="1"/>
    <col min="2" max="2" width="9.5703125" style="24" bestFit="1" customWidth="1"/>
    <col min="3" max="4" width="10.85546875" style="24" bestFit="1" customWidth="1"/>
    <col min="5" max="5" width="9.140625" style="24"/>
    <col min="7" max="7" width="9.85546875" customWidth="1"/>
  </cols>
  <sheetData>
    <row r="1" spans="1:10" x14ac:dyDescent="0.25">
      <c r="A1" s="32" t="s">
        <v>39</v>
      </c>
      <c r="B1" s="1"/>
      <c r="C1" s="1"/>
      <c r="D1" s="1"/>
      <c r="E1" s="1"/>
      <c r="F1" s="1"/>
      <c r="G1" s="1"/>
    </row>
    <row r="2" spans="1:10" ht="3.75" customHeight="1" x14ac:dyDescent="0.25">
      <c r="A2" s="1"/>
      <c r="B2" s="1"/>
      <c r="C2" s="1"/>
      <c r="D2" s="1"/>
      <c r="E2" s="1"/>
      <c r="F2" s="1"/>
      <c r="G2" s="1"/>
    </row>
    <row r="3" spans="1:10" ht="15" customHeight="1" x14ac:dyDescent="0.25">
      <c r="A3" s="30" t="s">
        <v>38</v>
      </c>
      <c r="B3" s="2"/>
      <c r="C3" s="2"/>
      <c r="D3" s="2"/>
      <c r="E3" s="2"/>
      <c r="F3" s="2"/>
      <c r="G3" s="2"/>
    </row>
    <row r="4" spans="1:10" ht="7.5" customHeight="1" x14ac:dyDescent="0.25"/>
    <row r="5" spans="1:10" ht="15.75" thickBot="1" x14ac:dyDescent="0.3">
      <c r="A5" s="22" t="s">
        <v>41</v>
      </c>
      <c r="B5" s="23" t="s">
        <v>34</v>
      </c>
      <c r="C5" s="23" t="s">
        <v>35</v>
      </c>
      <c r="D5" s="23" t="s">
        <v>26</v>
      </c>
      <c r="G5" s="22" t="s">
        <v>41</v>
      </c>
      <c r="H5" s="23" t="s">
        <v>2</v>
      </c>
      <c r="I5" s="23" t="s">
        <v>3</v>
      </c>
      <c r="J5" s="23" t="s">
        <v>26</v>
      </c>
    </row>
    <row r="6" spans="1:10" x14ac:dyDescent="0.25">
      <c r="A6" s="25" t="s">
        <v>36</v>
      </c>
      <c r="B6" s="29">
        <v>133369503</v>
      </c>
      <c r="C6" s="29">
        <v>809435475</v>
      </c>
      <c r="D6" s="29">
        <f>C6-B6</f>
        <v>676065972</v>
      </c>
      <c r="G6" s="26">
        <v>2008</v>
      </c>
      <c r="H6" s="27">
        <f>B8*100/$B$7</f>
        <v>82.565211816880179</v>
      </c>
      <c r="I6" s="27">
        <f>C8*100/$C$7</f>
        <v>91.438126794867742</v>
      </c>
      <c r="J6" s="27">
        <f>D8*100/$D$7</f>
        <v>93.285956266827185</v>
      </c>
    </row>
    <row r="7" spans="1:10" x14ac:dyDescent="0.25">
      <c r="A7" s="26">
        <v>2007</v>
      </c>
      <c r="B7" s="29">
        <v>184273274</v>
      </c>
      <c r="C7" s="29">
        <v>1069117421</v>
      </c>
      <c r="D7" s="29">
        <f t="shared" ref="D7:D20" si="0">C7-B7</f>
        <v>884844147</v>
      </c>
      <c r="E7" s="20"/>
      <c r="G7" s="26">
        <v>2009</v>
      </c>
      <c r="H7" s="27">
        <f t="shared" ref="H7:H17" si="1">B9*100/$B$7</f>
        <v>63.765037354250296</v>
      </c>
      <c r="I7" s="27">
        <f t="shared" ref="I7:I17" si="2">C9*100/$C$7</f>
        <v>56.149491366299607</v>
      </c>
      <c r="J7" s="27">
        <f t="shared" ref="J7:J17" si="3">D9*100/$D$7</f>
        <v>54.563515353173266</v>
      </c>
    </row>
    <row r="8" spans="1:10" x14ac:dyDescent="0.25">
      <c r="A8" s="26">
        <v>2008</v>
      </c>
      <c r="B8" s="29">
        <v>152145619</v>
      </c>
      <c r="C8" s="20">
        <v>977580943</v>
      </c>
      <c r="D8" s="29">
        <f t="shared" si="0"/>
        <v>825435324</v>
      </c>
      <c r="G8" s="26">
        <v>2010</v>
      </c>
      <c r="H8" s="27">
        <f t="shared" si="1"/>
        <v>96.101624047771566</v>
      </c>
      <c r="I8" s="27">
        <f t="shared" si="2"/>
        <v>67.307082913954318</v>
      </c>
      <c r="J8" s="27">
        <f t="shared" si="3"/>
        <v>61.310473922364096</v>
      </c>
    </row>
    <row r="9" spans="1:10" x14ac:dyDescent="0.25">
      <c r="A9" s="26">
        <v>2009</v>
      </c>
      <c r="B9" s="29">
        <v>117501922</v>
      </c>
      <c r="C9" s="29">
        <v>600303994</v>
      </c>
      <c r="D9" s="29">
        <f t="shared" si="0"/>
        <v>482802072</v>
      </c>
      <c r="E9" s="20"/>
      <c r="G9" s="26">
        <v>2011</v>
      </c>
      <c r="H9" s="27">
        <f t="shared" si="1"/>
        <v>83.292526185864588</v>
      </c>
      <c r="I9" s="27">
        <f t="shared" si="2"/>
        <v>81.146830269450831</v>
      </c>
      <c r="J9" s="27">
        <f t="shared" si="3"/>
        <v>80.699978230177521</v>
      </c>
    </row>
    <row r="10" spans="1:10" x14ac:dyDescent="0.25">
      <c r="A10" s="26">
        <v>2010</v>
      </c>
      <c r="B10" s="29">
        <v>177089609</v>
      </c>
      <c r="C10" s="29">
        <v>719591749</v>
      </c>
      <c r="D10" s="29">
        <f t="shared" si="0"/>
        <v>542502140</v>
      </c>
      <c r="G10" s="26">
        <v>2012</v>
      </c>
      <c r="H10" s="27">
        <f t="shared" si="1"/>
        <v>83.41743361004157</v>
      </c>
      <c r="I10" s="27">
        <f t="shared" si="2"/>
        <v>94.269454804815126</v>
      </c>
      <c r="J10" s="27">
        <f t="shared" si="3"/>
        <v>96.529443167577398</v>
      </c>
    </row>
    <row r="11" spans="1:10" x14ac:dyDescent="0.25">
      <c r="A11" s="26">
        <v>2011</v>
      </c>
      <c r="B11" s="29">
        <v>153485865</v>
      </c>
      <c r="C11" s="29">
        <v>867554899</v>
      </c>
      <c r="D11" s="29">
        <f t="shared" si="0"/>
        <v>714069034</v>
      </c>
      <c r="E11" s="20"/>
      <c r="G11" s="26">
        <v>2013</v>
      </c>
      <c r="H11" s="27">
        <f t="shared" si="1"/>
        <v>94.997240891264568</v>
      </c>
      <c r="I11" s="27">
        <f t="shared" si="2"/>
        <v>98.380585363223631</v>
      </c>
      <c r="J11" s="27">
        <f t="shared" si="3"/>
        <v>99.085183980993207</v>
      </c>
    </row>
    <row r="12" spans="1:10" x14ac:dyDescent="0.25">
      <c r="A12" s="26">
        <v>2012</v>
      </c>
      <c r="B12" s="29">
        <v>153716036</v>
      </c>
      <c r="C12" s="29">
        <v>1007851164</v>
      </c>
      <c r="D12" s="29">
        <f t="shared" si="0"/>
        <v>854135128</v>
      </c>
      <c r="G12" s="26">
        <v>2014</v>
      </c>
      <c r="H12" s="27">
        <f t="shared" si="1"/>
        <v>96.657055650945892</v>
      </c>
      <c r="I12" s="27">
        <f t="shared" si="2"/>
        <v>106.66527404757349</v>
      </c>
      <c r="J12" s="27">
        <f t="shared" si="3"/>
        <v>108.74953620504651</v>
      </c>
    </row>
    <row r="13" spans="1:10" x14ac:dyDescent="0.25">
      <c r="A13" s="26">
        <v>2013</v>
      </c>
      <c r="B13" s="29">
        <v>175054526</v>
      </c>
      <c r="C13" s="29">
        <v>1051803977</v>
      </c>
      <c r="D13" s="29">
        <f t="shared" si="0"/>
        <v>876749451</v>
      </c>
      <c r="E13" s="20"/>
      <c r="G13" s="26">
        <v>2015</v>
      </c>
      <c r="H13" s="27">
        <f t="shared" si="1"/>
        <v>108.22587870230167</v>
      </c>
      <c r="I13" s="27">
        <f t="shared" si="2"/>
        <v>131.93288457320909</v>
      </c>
      <c r="J13" s="27">
        <f t="shared" si="3"/>
        <v>136.86998858568481</v>
      </c>
    </row>
    <row r="14" spans="1:10" x14ac:dyDescent="0.25">
      <c r="A14" s="26">
        <v>2014</v>
      </c>
      <c r="B14" s="29">
        <v>178113121</v>
      </c>
      <c r="C14" s="29">
        <v>1140377027</v>
      </c>
      <c r="D14" s="29">
        <f t="shared" si="0"/>
        <v>962263906</v>
      </c>
      <c r="G14" s="26">
        <v>2016</v>
      </c>
      <c r="H14" s="27">
        <f t="shared" si="1"/>
        <v>106.07935201715686</v>
      </c>
      <c r="I14" s="27">
        <f t="shared" si="2"/>
        <v>128.37136698383293</v>
      </c>
      <c r="J14" s="27">
        <f t="shared" si="3"/>
        <v>133.0137919757297</v>
      </c>
    </row>
    <row r="15" spans="1:10" x14ac:dyDescent="0.25">
      <c r="A15" s="26">
        <v>2015</v>
      </c>
      <c r="B15" s="29">
        <v>199431370</v>
      </c>
      <c r="C15" s="29">
        <v>1410517453</v>
      </c>
      <c r="D15" s="29">
        <f t="shared" si="0"/>
        <v>1211086083</v>
      </c>
      <c r="E15" s="20"/>
      <c r="G15" s="26">
        <v>2017</v>
      </c>
      <c r="H15" s="27">
        <f t="shared" si="1"/>
        <v>116.44959431284647</v>
      </c>
      <c r="I15" s="27">
        <f t="shared" si="2"/>
        <v>139.46240410200929</v>
      </c>
      <c r="J15" s="27">
        <f t="shared" si="3"/>
        <v>144.25493826541637</v>
      </c>
    </row>
    <row r="16" spans="1:10" x14ac:dyDescent="0.25">
      <c r="A16" s="26">
        <v>2016</v>
      </c>
      <c r="B16" s="29">
        <v>195475895</v>
      </c>
      <c r="C16" s="20">
        <v>1372440648</v>
      </c>
      <c r="D16" s="29">
        <f t="shared" si="0"/>
        <v>1176964753</v>
      </c>
      <c r="G16" s="26">
        <v>2018</v>
      </c>
      <c r="H16" s="27">
        <f t="shared" si="1"/>
        <v>119.89540328023911</v>
      </c>
      <c r="I16" s="27">
        <f t="shared" si="2"/>
        <v>153.38644556611337</v>
      </c>
      <c r="J16" s="27">
        <f t="shared" si="3"/>
        <v>160.3611247032411</v>
      </c>
    </row>
    <row r="17" spans="1:10" x14ac:dyDescent="0.25">
      <c r="A17" s="26">
        <v>2017</v>
      </c>
      <c r="B17" s="29">
        <v>214585480</v>
      </c>
      <c r="C17" s="29">
        <v>1491016858</v>
      </c>
      <c r="D17" s="29">
        <f t="shared" si="0"/>
        <v>1276431378</v>
      </c>
      <c r="E17" s="20"/>
      <c r="G17" s="25">
        <v>2019</v>
      </c>
      <c r="H17" s="27">
        <f t="shared" si="1"/>
        <v>112.62377690212418</v>
      </c>
      <c r="I17" s="27">
        <f t="shared" si="2"/>
        <v>172.11003607806705</v>
      </c>
      <c r="J17" s="27">
        <f t="shared" si="3"/>
        <v>184.49835075871277</v>
      </c>
    </row>
    <row r="18" spans="1:10" x14ac:dyDescent="0.25">
      <c r="A18" s="26">
        <v>2018</v>
      </c>
      <c r="B18" s="29">
        <v>220935185</v>
      </c>
      <c r="C18" s="20">
        <v>1639881211</v>
      </c>
      <c r="D18" s="29">
        <f t="shared" si="0"/>
        <v>1418946026</v>
      </c>
      <c r="G18" s="25" t="s">
        <v>37</v>
      </c>
      <c r="H18" s="28">
        <f>B20*100/B6</f>
        <v>108.00444236490857</v>
      </c>
      <c r="I18" s="28">
        <f t="shared" ref="I18:J18" si="4">C20*100/C6</f>
        <v>137.71381826327789</v>
      </c>
      <c r="J18" s="28">
        <f t="shared" si="4"/>
        <v>143.57467336042762</v>
      </c>
    </row>
    <row r="19" spans="1:10" x14ac:dyDescent="0.25">
      <c r="A19" s="25">
        <v>2019</v>
      </c>
      <c r="B19" s="29">
        <v>207535521</v>
      </c>
      <c r="C19" s="29">
        <v>1840058379</v>
      </c>
      <c r="D19" s="29">
        <f t="shared" si="0"/>
        <v>1632522858</v>
      </c>
      <c r="G19" s="25"/>
      <c r="H19" s="28"/>
      <c r="I19" s="28"/>
      <c r="J19" s="28"/>
    </row>
    <row r="20" spans="1:10" x14ac:dyDescent="0.25">
      <c r="A20" s="25" t="s">
        <v>37</v>
      </c>
      <c r="B20" s="29">
        <v>144044988</v>
      </c>
      <c r="C20" s="29">
        <v>1114704499</v>
      </c>
      <c r="D20" s="29">
        <f t="shared" si="0"/>
        <v>970659511</v>
      </c>
      <c r="G20" s="25"/>
      <c r="H20" s="28"/>
      <c r="I20" s="28"/>
      <c r="J20" s="28"/>
    </row>
    <row r="21" spans="1:10" x14ac:dyDescent="0.25">
      <c r="A21" s="25"/>
      <c r="B21" s="29"/>
      <c r="C21" s="29"/>
      <c r="D21" s="28"/>
      <c r="G21" s="25"/>
      <c r="H21" s="28"/>
      <c r="I21" s="28"/>
      <c r="J21" s="28"/>
    </row>
    <row r="22" spans="1:10" x14ac:dyDescent="0.25">
      <c r="A22" s="25"/>
      <c r="B22" s="28"/>
      <c r="C22" s="28"/>
      <c r="D22" s="28"/>
      <c r="G22" s="25"/>
      <c r="H22" s="28"/>
      <c r="I22" s="28"/>
      <c r="J22" s="28"/>
    </row>
    <row r="41" spans="1:1" x14ac:dyDescent="0.25">
      <c r="A41" s="19" t="s">
        <v>24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25"/>
  <sheetViews>
    <sheetView workbookViewId="0">
      <selection activeCell="B1" sqref="B1"/>
    </sheetView>
  </sheetViews>
  <sheetFormatPr defaultRowHeight="15" x14ac:dyDescent="0.25"/>
  <cols>
    <col min="1" max="1" width="0.5703125" customWidth="1"/>
    <col min="2" max="2" width="16.140625" bestFit="1" customWidth="1"/>
  </cols>
  <sheetData>
    <row r="1" spans="1:3" x14ac:dyDescent="0.25">
      <c r="B1" s="34" t="s">
        <v>39</v>
      </c>
    </row>
    <row r="2" spans="1:3" ht="5.25" customHeight="1" x14ac:dyDescent="0.25">
      <c r="B2" s="32"/>
    </row>
    <row r="3" spans="1:3" x14ac:dyDescent="0.25">
      <c r="B3" s="30" t="s">
        <v>57</v>
      </c>
    </row>
    <row r="4" spans="1:3" ht="6.75" customHeight="1" x14ac:dyDescent="0.25">
      <c r="A4" s="30"/>
    </row>
    <row r="5" spans="1:3" x14ac:dyDescent="0.25">
      <c r="A5" s="30"/>
      <c r="B5" s="1" t="s">
        <v>42</v>
      </c>
      <c r="C5" s="33">
        <v>-1.4735308912215533E-2</v>
      </c>
    </row>
    <row r="6" spans="1:3" x14ac:dyDescent="0.25">
      <c r="B6" s="1" t="s">
        <v>43</v>
      </c>
      <c r="C6" s="33">
        <v>6.0628049252691083</v>
      </c>
    </row>
    <row r="7" spans="1:3" x14ac:dyDescent="0.25">
      <c r="B7" s="1" t="s">
        <v>44</v>
      </c>
      <c r="C7" s="33">
        <v>-0.21246889197419308</v>
      </c>
    </row>
    <row r="8" spans="1:3" x14ac:dyDescent="0.25">
      <c r="B8" s="1" t="s">
        <v>45</v>
      </c>
      <c r="C8" s="33">
        <v>-8.7331182201290644E-2</v>
      </c>
    </row>
    <row r="9" spans="1:3" x14ac:dyDescent="0.25">
      <c r="B9" s="1" t="s">
        <v>46</v>
      </c>
      <c r="C9" s="33">
        <v>-0.19164984243143718</v>
      </c>
    </row>
    <row r="10" spans="1:3" x14ac:dyDescent="0.25">
      <c r="B10" s="1" t="s">
        <v>47</v>
      </c>
      <c r="C10" s="33">
        <v>5.341155078361763</v>
      </c>
    </row>
    <row r="11" spans="1:3" x14ac:dyDescent="0.25">
      <c r="B11" s="1" t="s">
        <v>48</v>
      </c>
      <c r="C11" s="33">
        <v>0.19987733487136691</v>
      </c>
    </row>
    <row r="12" spans="1:3" x14ac:dyDescent="0.25">
      <c r="B12" s="1" t="s">
        <v>49</v>
      </c>
      <c r="C12" s="33">
        <v>16.691362239180474</v>
      </c>
    </row>
    <row r="13" spans="1:3" x14ac:dyDescent="0.25">
      <c r="B13" s="1" t="s">
        <v>50</v>
      </c>
      <c r="C13" s="33">
        <v>0.14848778252995135</v>
      </c>
    </row>
    <row r="14" spans="1:3" x14ac:dyDescent="0.25">
      <c r="B14" s="1" t="s">
        <v>51</v>
      </c>
      <c r="C14" s="33">
        <v>1.6253622763835851E-2</v>
      </c>
    </row>
    <row r="15" spans="1:3" x14ac:dyDescent="0.25">
      <c r="B15" s="1" t="s">
        <v>52</v>
      </c>
      <c r="C15" s="33">
        <v>-0.10462575542440161</v>
      </c>
    </row>
    <row r="16" spans="1:3" x14ac:dyDescent="0.25">
      <c r="B16" s="1" t="s">
        <v>53</v>
      </c>
      <c r="C16" s="33">
        <v>-1.5971974955678845E-2</v>
      </c>
    </row>
    <row r="17" spans="2:3" x14ac:dyDescent="0.25">
      <c r="B17" s="1" t="s">
        <v>54</v>
      </c>
      <c r="C17" s="33">
        <v>-0.1891329736642951</v>
      </c>
    </row>
    <row r="18" spans="2:3" x14ac:dyDescent="0.25">
      <c r="B18" s="1" t="s">
        <v>55</v>
      </c>
      <c r="C18" s="33">
        <v>-0.22640775204228569</v>
      </c>
    </row>
    <row r="19" spans="2:3" x14ac:dyDescent="0.25">
      <c r="B19" s="1" t="s">
        <v>56</v>
      </c>
      <c r="C19" s="33">
        <v>-0.34877808551443357</v>
      </c>
    </row>
    <row r="20" spans="2:3" x14ac:dyDescent="0.25">
      <c r="B20" s="1"/>
      <c r="C20" s="33"/>
    </row>
    <row r="21" spans="2:3" x14ac:dyDescent="0.25">
      <c r="B21" s="1"/>
      <c r="C21" s="33"/>
    </row>
    <row r="22" spans="2:3" x14ac:dyDescent="0.25">
      <c r="B22" s="1"/>
      <c r="C22" s="33"/>
    </row>
    <row r="23" spans="2:3" x14ac:dyDescent="0.25">
      <c r="B23" s="1"/>
      <c r="C23" s="33"/>
    </row>
    <row r="24" spans="2:3" x14ac:dyDescent="0.25">
      <c r="B24" s="1"/>
      <c r="C24" s="33"/>
    </row>
    <row r="25" spans="2:3" x14ac:dyDescent="0.25">
      <c r="B25" s="1"/>
      <c r="C25" s="3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BO-USA</vt:lpstr>
      <vt:lpstr>ER-USA</vt:lpstr>
      <vt:lpstr>Serie storica</vt:lpstr>
      <vt:lpstr>Settori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cotti elena</cp:lastModifiedBy>
  <dcterms:created xsi:type="dcterms:W3CDTF">2020-02-22T13:39:28Z</dcterms:created>
  <dcterms:modified xsi:type="dcterms:W3CDTF">2021-01-19T13:15:55Z</dcterms:modified>
</cp:coreProperties>
</file>