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COMMERCIO ESTERO\RICHIESTE_Presentazioni\"/>
    </mc:Choice>
  </mc:AlternateContent>
  <bookViews>
    <workbookView xWindow="0" yWindow="120" windowWidth="19155" windowHeight="8475"/>
  </bookViews>
  <sheets>
    <sheet name="UK" sheetId="3" r:id="rId1"/>
    <sheet name="Serie storica" sheetId="4" r:id="rId2"/>
  </sheets>
  <calcPr calcId="162913"/>
</workbook>
</file>

<file path=xl/calcChain.xml><?xml version="1.0" encoding="utf-8"?>
<calcChain xmlns="http://schemas.openxmlformats.org/spreadsheetml/2006/main">
  <c r="I18" i="4" l="1"/>
  <c r="I7" i="4"/>
  <c r="I8" i="4"/>
  <c r="I9" i="4"/>
  <c r="I10" i="4"/>
  <c r="I11" i="4"/>
  <c r="I12" i="4"/>
  <c r="I13" i="4"/>
  <c r="I14" i="4"/>
  <c r="I15" i="4"/>
  <c r="I16" i="4"/>
  <c r="I17" i="4"/>
  <c r="I6" i="4"/>
  <c r="H18" i="4"/>
  <c r="H7" i="4"/>
  <c r="H8" i="4"/>
  <c r="H9" i="4"/>
  <c r="H10" i="4"/>
  <c r="H11" i="4"/>
  <c r="H12" i="4"/>
  <c r="H13" i="4"/>
  <c r="H14" i="4"/>
  <c r="H15" i="4"/>
  <c r="H16" i="4"/>
  <c r="H17" i="4"/>
  <c r="H6" i="4"/>
  <c r="D7" i="4"/>
  <c r="D8" i="4"/>
  <c r="J6" i="4" s="1"/>
  <c r="D9" i="4"/>
  <c r="J7" i="4" s="1"/>
  <c r="D10" i="4"/>
  <c r="J8" i="4" s="1"/>
  <c r="D11" i="4"/>
  <c r="J9" i="4" s="1"/>
  <c r="D12" i="4"/>
  <c r="J10" i="4" s="1"/>
  <c r="D13" i="4"/>
  <c r="J11" i="4" s="1"/>
  <c r="D14" i="4"/>
  <c r="J12" i="4" s="1"/>
  <c r="D15" i="4"/>
  <c r="J13" i="4" s="1"/>
  <c r="D16" i="4"/>
  <c r="J14" i="4" s="1"/>
  <c r="D17" i="4"/>
  <c r="J15" i="4" s="1"/>
  <c r="D18" i="4"/>
  <c r="J16" i="4" s="1"/>
  <c r="D19" i="4"/>
  <c r="J17" i="4" s="1"/>
  <c r="D20" i="4"/>
  <c r="J18" i="4" s="1"/>
  <c r="D6" i="4"/>
  <c r="E30" i="3" l="1"/>
  <c r="F30" i="3"/>
  <c r="G30" i="3"/>
  <c r="D30" i="3"/>
  <c r="C30" i="3"/>
  <c r="F22" i="3" l="1"/>
  <c r="G22" i="3"/>
  <c r="B29" i="3" l="1"/>
  <c r="C29" i="3"/>
  <c r="D29" i="3"/>
  <c r="E29" i="3"/>
  <c r="G28" i="3"/>
  <c r="F28" i="3"/>
  <c r="F27" i="3"/>
  <c r="G26" i="3"/>
  <c r="F26" i="3"/>
  <c r="F25" i="3"/>
  <c r="G24" i="3"/>
  <c r="F24" i="3"/>
  <c r="G23" i="3"/>
  <c r="F23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29" i="3" l="1"/>
  <c r="H22" i="3"/>
  <c r="H14" i="3"/>
  <c r="H10" i="3"/>
  <c r="H18" i="3"/>
  <c r="H23" i="3"/>
  <c r="H25" i="3"/>
  <c r="H27" i="3"/>
  <c r="H8" i="3"/>
  <c r="H12" i="3"/>
  <c r="H16" i="3"/>
  <c r="H20" i="3"/>
  <c r="F29" i="3"/>
  <c r="H7" i="3"/>
  <c r="H9" i="3"/>
  <c r="H11" i="3"/>
  <c r="H13" i="3"/>
  <c r="H15" i="3"/>
  <c r="H17" i="3"/>
  <c r="H19" i="3"/>
  <c r="H21" i="3"/>
  <c r="H24" i="3"/>
  <c r="H26" i="3"/>
  <c r="H28" i="3"/>
  <c r="H29" i="3"/>
</calcChain>
</file>

<file path=xl/sharedStrings.xml><?xml version="1.0" encoding="utf-8"?>
<sst xmlns="http://schemas.openxmlformats.org/spreadsheetml/2006/main" count="53" uniqueCount="41">
  <si>
    <t xml:space="preserve">Import Export per Anno e Merce Ateco 2007 secondo la class merceologica: Classificazione per attività economica Ateco 2007 </t>
  </si>
  <si>
    <t>MERCE</t>
  </si>
  <si>
    <t>import</t>
  </si>
  <si>
    <t>export</t>
  </si>
  <si>
    <t>A-PRODOTTI DELL'AGRICOLTURA, DELLA SILVICOLTURA E DELLA PESCA</t>
  </si>
  <si>
    <t>B-PRODOTTI DELL'ESTRAZIONE DI MINERALI DA CAVE E MINIERE</t>
  </si>
  <si>
    <t>CA-Prodotti alimentari, bevande e tabacco</t>
  </si>
  <si>
    <t>CB-Prodotti tessili, abbigliamento, pelli e accessori</t>
  </si>
  <si>
    <t>CC-Legno e prodotti in legno; carta e stampa</t>
  </si>
  <si>
    <t>CD-Coke e prodotti petroliferi raffinati</t>
  </si>
  <si>
    <t>CE-Sostanze e prodotti chimici</t>
  </si>
  <si>
    <t>CF-Articoli farmaceutici, chimico-medicinali e botanici</t>
  </si>
  <si>
    <t>CG-Articoli in gomma e materie plastiche, altri prodotti della lavorazione di minerali non metalliferi</t>
  </si>
  <si>
    <t>CH-Metalli di base e prodotti in metallo, esclusi macchine e impianti</t>
  </si>
  <si>
    <t>CI-Computer, apparecchi elettronici e ottici</t>
  </si>
  <si>
    <t>CJ-Apparecchi elettrici</t>
  </si>
  <si>
    <t>CM-Prodotti delle altre attività manifatturiere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</si>
  <si>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</si>
  <si>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</si>
  <si>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</si>
  <si>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</si>
  <si>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</si>
  <si>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S-PRODOTTI DELLE ALTRE ATTIVITÀ DI SERVIZI</t>
  </si>
  <si>
    <t>V-MERCI DICHIARATE COME PROVVISTE DI BORDO, MERCI NAZIONALI DI RITORNO E RESPINTE, MERCI VARIE</t>
  </si>
  <si>
    <t>Fonte: elaborazione uff. Statistica Camera di commercio di Bologna su dati Istat</t>
  </si>
  <si>
    <t>TOTALE</t>
  </si>
  <si>
    <t>saldo</t>
  </si>
  <si>
    <t>peso % export</t>
  </si>
  <si>
    <t>-</t>
  </si>
  <si>
    <t>COMMERCIO ESTERO BOLOGNA - REGNO UNITO</t>
  </si>
  <si>
    <t>Periodo riferimento: 30 settembre 2020</t>
  </si>
  <si>
    <t>2020 provvisorio</t>
  </si>
  <si>
    <t>CK-Macchinari e apparecchi n.c.a.</t>
  </si>
  <si>
    <t>CL-Mezzi di trasporto</t>
  </si>
  <si>
    <t>var. %    export</t>
  </si>
  <si>
    <t>imp</t>
  </si>
  <si>
    <t>exp</t>
  </si>
  <si>
    <t>Bologna-Uk</t>
  </si>
  <si>
    <t>30.09.07</t>
  </si>
  <si>
    <t>30.09.20</t>
  </si>
  <si>
    <t>Serie storica (n. indice 2007=100)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</si>
</sst>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37">
    <xf numFmtId="0" fontId="0" fillId="0" borderId="0" xfId="0"/>
    <xf numFmtId="0" fontId="18" fillId="0" borderId="0" xfId="0" applyFont="1"/>
    <xf numFmtId="0" fontId="19" fillId="0" borderId="0" xfId="0" applyFont="1" applyAlignment="1">
      <alignment wrapText="1"/>
    </xf>
    <xf numFmtId="0" fontId="18" fillId="0" borderId="13" xfId="0" applyFont="1" applyBorder="1"/>
    <xf numFmtId="0" fontId="19" fillId="0" borderId="12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horizontal="right" wrapText="1"/>
    </xf>
    <xf numFmtId="164" fontId="18" fillId="0" borderId="0" xfId="1" applyNumberFormat="1" applyFont="1" applyAlignment="1">
      <alignment horizontal="right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wrapText="1"/>
    </xf>
    <xf numFmtId="0" fontId="19" fillId="0" borderId="13" xfId="0" applyFont="1" applyBorder="1" applyAlignment="1">
      <alignment horizontal="left" vertical="center" wrapText="1"/>
    </xf>
    <xf numFmtId="3" fontId="18" fillId="0" borderId="13" xfId="0" applyNumberFormat="1" applyFont="1" applyBorder="1" applyAlignment="1">
      <alignment horizontal="right" wrapText="1"/>
    </xf>
    <xf numFmtId="164" fontId="18" fillId="0" borderId="13" xfId="1" applyNumberFormat="1" applyFont="1" applyBorder="1" applyAlignment="1">
      <alignment horizontal="right" wrapText="1"/>
    </xf>
    <xf numFmtId="0" fontId="19" fillId="0" borderId="0" xfId="0" applyFont="1" applyAlignment="1">
      <alignment horizontal="right" vertical="center" wrapText="1"/>
    </xf>
    <xf numFmtId="3" fontId="19" fillId="0" borderId="0" xfId="0" applyNumberFormat="1" applyFont="1" applyAlignment="1">
      <alignment horizontal="right" wrapText="1"/>
    </xf>
    <xf numFmtId="164" fontId="19" fillId="0" borderId="0" xfId="1" applyNumberFormat="1" applyFont="1" applyAlignment="1">
      <alignment horizontal="right" wrapText="1"/>
    </xf>
    <xf numFmtId="0" fontId="18" fillId="0" borderId="0" xfId="0" applyFont="1" applyAlignment="1">
      <alignment horizontal="left" indent="1"/>
    </xf>
    <xf numFmtId="0" fontId="20" fillId="0" borderId="0" xfId="0" applyFont="1"/>
    <xf numFmtId="164" fontId="18" fillId="0" borderId="0" xfId="1" quotePrefix="1" applyNumberFormat="1" applyFont="1" applyAlignment="1">
      <alignment horizontal="right" wrapText="1"/>
    </xf>
    <xf numFmtId="0" fontId="18" fillId="0" borderId="0" xfId="0" applyFont="1" applyAlignment="1"/>
    <xf numFmtId="3" fontId="21" fillId="0" borderId="0" xfId="0" applyNumberFormat="1" applyFont="1"/>
    <xf numFmtId="3" fontId="18" fillId="0" borderId="0" xfId="0" applyNumberFormat="1" applyFont="1"/>
    <xf numFmtId="0" fontId="23" fillId="0" borderId="13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1" fillId="0" borderId="0" xfId="0" applyFont="1"/>
    <xf numFmtId="0" fontId="25" fillId="0" borderId="0" xfId="43" applyFont="1" applyBorder="1" applyAlignment="1">
      <alignment horizontal="left" vertical="center" wrapText="1"/>
    </xf>
    <xf numFmtId="0" fontId="25" fillId="0" borderId="0" xfId="43" applyFont="1" applyAlignment="1">
      <alignment horizontal="left" vertical="center" wrapText="1"/>
    </xf>
    <xf numFmtId="4" fontId="21" fillId="0" borderId="0" xfId="0" applyNumberFormat="1" applyFont="1" applyAlignment="1">
      <alignment horizontal="right" wrapText="1"/>
    </xf>
    <xf numFmtId="4" fontId="21" fillId="0" borderId="0" xfId="0" applyNumberFormat="1" applyFont="1" applyBorder="1" applyAlignment="1">
      <alignment horizontal="right" wrapText="1"/>
    </xf>
    <xf numFmtId="3" fontId="26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rmale 3" xfId="43"/>
    <cellStyle name="Nota" xfId="16" builtinId="10" customBuiltin="1"/>
    <cellStyle name="Output" xfId="11" builtinId="21" customBuiltin="1"/>
    <cellStyle name="Percentuale" xfId="1" builtinId="5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14548952327765E-2"/>
          <c:y val="3.8803034189116153E-2"/>
          <c:w val="0.91321404068375578"/>
          <c:h val="0.87364205066448564"/>
        </c:manualLayout>
      </c:layout>
      <c:lineChart>
        <c:grouping val="standard"/>
        <c:varyColors val="0"/>
        <c:ser>
          <c:idx val="0"/>
          <c:order val="0"/>
          <c:tx>
            <c:strRef>
              <c:f>'Serie storica'!$H$5</c:f>
              <c:strCache>
                <c:ptCount val="1"/>
                <c:pt idx="0">
                  <c:v>import</c:v>
                </c:pt>
              </c:strCache>
            </c:strRef>
          </c:tx>
          <c:spPr>
            <a:ln w="31750"/>
          </c:spPr>
          <c:marker>
            <c:symbol val="none"/>
          </c:marker>
          <c:dLbls>
            <c:dLbl>
              <c:idx val="0"/>
              <c:layout>
                <c:manualLayout>
                  <c:x val="-3.318710629161313E-2"/>
                  <c:y val="-4.18573332783663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70C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11-41FC-9D59-7A5468A0A5BD}"/>
                </c:ext>
              </c:extLst>
            </c:dLbl>
            <c:dLbl>
              <c:idx val="11"/>
              <c:layout>
                <c:manualLayout>
                  <c:x val="-4.6093882973418871E-3"/>
                  <c:y val="-4.53752181500872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70C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11-41FC-9D59-7A5468A0A5BD}"/>
                </c:ext>
              </c:extLst>
            </c:dLbl>
            <c:dLbl>
              <c:idx val="12"/>
              <c:layout>
                <c:manualLayout>
                  <c:x val="-1.7094015002353524E-2"/>
                  <c:y val="2.44328097731239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11-41FC-9D59-7A5468A0A5BD}"/>
                </c:ext>
              </c:extLst>
            </c:dLbl>
            <c:dLbl>
              <c:idx val="13"/>
              <c:layout>
                <c:manualLayout>
                  <c:x val="-3.8850034096258271E-2"/>
                  <c:y val="4.5375218150087326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11-41FC-9D59-7A5468A0A5BD}"/>
                </c:ext>
              </c:extLst>
            </c:dLbl>
            <c:dLbl>
              <c:idx val="14"/>
              <c:layout>
                <c:manualLayout>
                  <c:x val="-1.8648016366203855E-2"/>
                  <c:y val="-3.49040139616055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11-41FC-9D59-7A5468A0A5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'Serie storica'!$G$6:$G$18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30.09.20</c:v>
                </c:pt>
              </c:strCache>
            </c:strRef>
          </c:cat>
          <c:val>
            <c:numRef>
              <c:f>'Serie storica'!$H$6:$H$18</c:f>
              <c:numCache>
                <c:formatCode>#,##0.00</c:formatCode>
                <c:ptCount val="13"/>
                <c:pt idx="0">
                  <c:v>101.93431895923456</c:v>
                </c:pt>
                <c:pt idx="1">
                  <c:v>72.880397913475079</c:v>
                </c:pt>
                <c:pt idx="2">
                  <c:v>70.066630456450469</c:v>
                </c:pt>
                <c:pt idx="3">
                  <c:v>61.949617745247785</c:v>
                </c:pt>
                <c:pt idx="4">
                  <c:v>53.427681680363847</c:v>
                </c:pt>
                <c:pt idx="5">
                  <c:v>51.912295402116868</c:v>
                </c:pt>
                <c:pt idx="6">
                  <c:v>52.036971310205267</c:v>
                </c:pt>
                <c:pt idx="7">
                  <c:v>61.612935393911819</c:v>
                </c:pt>
                <c:pt idx="8">
                  <c:v>64.145924109996642</c:v>
                </c:pt>
                <c:pt idx="9">
                  <c:v>92.111963683422061</c:v>
                </c:pt>
                <c:pt idx="10">
                  <c:v>100.92926566149134</c:v>
                </c:pt>
                <c:pt idx="11">
                  <c:v>117.31386781514567</c:v>
                </c:pt>
                <c:pt idx="12">
                  <c:v>72.383462233224023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F11-41FC-9D59-7A5468A0A5BD}"/>
            </c:ext>
          </c:extLst>
        </c:ser>
        <c:ser>
          <c:idx val="1"/>
          <c:order val="1"/>
          <c:tx>
            <c:strRef>
              <c:f>'Serie storica'!$I$5</c:f>
              <c:strCache>
                <c:ptCount val="1"/>
                <c:pt idx="0">
                  <c:v>export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3512038187809264E-2"/>
                  <c:y val="3.14136125654450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F11-41FC-9D59-7A5468A0A5BD}"/>
                </c:ext>
              </c:extLst>
            </c:dLbl>
            <c:dLbl>
              <c:idx val="11"/>
              <c:layout>
                <c:manualLayout>
                  <c:x val="4.6620040915509925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F11-41FC-9D59-7A5468A0A5BD}"/>
                </c:ext>
              </c:extLst>
            </c:dLbl>
            <c:dLbl>
              <c:idx val="12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F11-41FC-9D59-7A5468A0A5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'Serie storica'!$G$6:$G$18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30.09.20</c:v>
                </c:pt>
              </c:strCache>
            </c:strRef>
          </c:cat>
          <c:val>
            <c:numRef>
              <c:f>'Serie storica'!$I$6:$I$18</c:f>
              <c:numCache>
                <c:formatCode>#,##0.00</c:formatCode>
                <c:ptCount val="13"/>
                <c:pt idx="0">
                  <c:v>87.18883329486323</c:v>
                </c:pt>
                <c:pt idx="1">
                  <c:v>56.838652434579629</c:v>
                </c:pt>
                <c:pt idx="2">
                  <c:v>77.479513092251082</c:v>
                </c:pt>
                <c:pt idx="3">
                  <c:v>78.00683494798632</c:v>
                </c:pt>
                <c:pt idx="4">
                  <c:v>90.39124241472679</c:v>
                </c:pt>
                <c:pt idx="5">
                  <c:v>82.755496323065046</c:v>
                </c:pt>
                <c:pt idx="6">
                  <c:v>96.582166483696014</c:v>
                </c:pt>
                <c:pt idx="7">
                  <c:v>110.01364081794496</c:v>
                </c:pt>
                <c:pt idx="8">
                  <c:v>116.32666251545213</c:v>
                </c:pt>
                <c:pt idx="9">
                  <c:v>123.04265372859776</c:v>
                </c:pt>
                <c:pt idx="10">
                  <c:v>153.14910917670511</c:v>
                </c:pt>
                <c:pt idx="11">
                  <c:v>156.68050134946205</c:v>
                </c:pt>
                <c:pt idx="12">
                  <c:v>129.98187268107102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F11-41FC-9D59-7A5468A0A5BD}"/>
            </c:ext>
          </c:extLst>
        </c:ser>
        <c:ser>
          <c:idx val="2"/>
          <c:order val="2"/>
          <c:tx>
            <c:strRef>
              <c:f>'Serie storica'!$J$5</c:f>
              <c:strCache>
                <c:ptCount val="1"/>
                <c:pt idx="0">
                  <c:v>saldo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5066039551659595E-2"/>
                  <c:y val="4.53752181500872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F11-41FC-9D59-7A5468A0A5BD}"/>
                </c:ext>
              </c:extLst>
            </c:dLbl>
            <c:dLbl>
              <c:idx val="11"/>
              <c:layout>
                <c:manualLayout>
                  <c:x val="-1.0878009546952316E-2"/>
                  <c:y val="-3.14136125654450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F11-41FC-9D59-7A5468A0A5BD}"/>
                </c:ext>
              </c:extLst>
            </c:dLbl>
            <c:dLbl>
              <c:idx val="12"/>
              <c:layout>
                <c:manualLayout>
                  <c:x val="-1.7094015002353753E-2"/>
                  <c:y val="3.14136125654450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F11-41FC-9D59-7A5468A0A5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'Serie storica'!$G$6:$G$18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30.09.20</c:v>
                </c:pt>
              </c:strCache>
            </c:strRef>
          </c:cat>
          <c:val>
            <c:numRef>
              <c:f>'Serie storica'!$J$6:$J$18</c:f>
              <c:numCache>
                <c:formatCode>#,##0.00</c:formatCode>
                <c:ptCount val="13"/>
                <c:pt idx="0">
                  <c:v>73.264326841403062</c:v>
                </c:pt>
                <c:pt idx="1">
                  <c:v>41.690057567652374</c:v>
                </c:pt>
                <c:pt idx="2">
                  <c:v>84.479671272890371</c:v>
                </c:pt>
                <c:pt idx="3">
                  <c:v>93.170040125038511</c:v>
                </c:pt>
                <c:pt idx="4">
                  <c:v>125.29679599931586</c:v>
                </c:pt>
                <c:pt idx="5">
                  <c:v>111.88145121153848</c:v>
                </c:pt>
                <c:pt idx="6">
                  <c:v>138.64723451754429</c:v>
                </c:pt>
                <c:pt idx="7">
                  <c:v>155.71955721630508</c:v>
                </c:pt>
                <c:pt idx="8">
                  <c:v>165.6021523305283</c:v>
                </c:pt>
                <c:pt idx="9">
                  <c:v>152.25122664014907</c:v>
                </c:pt>
                <c:pt idx="10">
                  <c:v>202.46152686011919</c:v>
                </c:pt>
                <c:pt idx="11">
                  <c:v>193.85533269625714</c:v>
                </c:pt>
                <c:pt idx="12">
                  <c:v>186.80232389933846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3F11-41FC-9D59-7A5468A0A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696704"/>
        <c:axId val="100308032"/>
      </c:lineChart>
      <c:catAx>
        <c:axId val="1546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0308032"/>
        <c:crossesAt val="100"/>
        <c:auto val="1"/>
        <c:lblAlgn val="ctr"/>
        <c:lblOffset val="100"/>
        <c:noMultiLvlLbl val="0"/>
      </c:catAx>
      <c:valAx>
        <c:axId val="100308032"/>
        <c:scaling>
          <c:orientation val="minMax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546967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661654502425282"/>
          <c:y val="0.15706806282722513"/>
          <c:w val="0.27570235661247772"/>
          <c:h val="6.311662612854021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161926</xdr:colOff>
      <xdr:row>40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showGridLines="0" tabSelected="1" workbookViewId="0"/>
  </sheetViews>
  <sheetFormatPr defaultRowHeight="15" x14ac:dyDescent="0.25"/>
  <cols>
    <col min="1" max="1" width="44.140625" style="1" customWidth="1"/>
    <col min="2" max="2" width="11.42578125" style="1" bestFit="1" customWidth="1"/>
    <col min="3" max="3" width="11.85546875" style="1" bestFit="1" customWidth="1"/>
    <col min="4" max="5" width="11.42578125" style="1" bestFit="1" customWidth="1"/>
    <col min="6" max="6" width="10.85546875" style="1" customWidth="1"/>
    <col min="7" max="7" width="9.5703125" style="1" bestFit="1" customWidth="1"/>
    <col min="8" max="8" width="9.28515625" style="1" bestFit="1" customWidth="1"/>
    <col min="9" max="9" width="11.28515625" bestFit="1" customWidth="1"/>
    <col min="10" max="12" width="10.85546875" bestFit="1" customWidth="1"/>
  </cols>
  <sheetData>
    <row r="1" spans="1:12" x14ac:dyDescent="0.25">
      <c r="A1" s="17" t="s">
        <v>29</v>
      </c>
    </row>
    <row r="2" spans="1:12" ht="3.75" customHeight="1" x14ac:dyDescent="0.25"/>
    <row r="3" spans="1:12" x14ac:dyDescent="0.25">
      <c r="A3" s="31" t="s">
        <v>0</v>
      </c>
      <c r="B3" s="31"/>
      <c r="C3" s="31"/>
      <c r="D3" s="31"/>
      <c r="E3" s="31"/>
      <c r="F3" s="31"/>
      <c r="G3" s="31"/>
      <c r="H3" s="31"/>
    </row>
    <row r="4" spans="1:12" ht="15.75" thickBot="1" x14ac:dyDescent="0.3">
      <c r="A4" s="32" t="s">
        <v>30</v>
      </c>
      <c r="B4" s="32"/>
      <c r="F4" s="3"/>
      <c r="G4" s="3"/>
      <c r="H4" s="3"/>
    </row>
    <row r="5" spans="1:12" ht="15.75" customHeight="1" thickBot="1" x14ac:dyDescent="0.3">
      <c r="A5" s="33" t="s">
        <v>1</v>
      </c>
      <c r="B5" s="35">
        <v>2019</v>
      </c>
      <c r="C5" s="35"/>
      <c r="D5" s="35" t="s">
        <v>31</v>
      </c>
      <c r="E5" s="35"/>
      <c r="F5" s="36" t="s">
        <v>31</v>
      </c>
      <c r="G5" s="36"/>
      <c r="H5" s="36"/>
    </row>
    <row r="6" spans="1:12" ht="23.25" thickBot="1" x14ac:dyDescent="0.3">
      <c r="A6" s="34"/>
      <c r="B6" s="4" t="s">
        <v>2</v>
      </c>
      <c r="C6" s="4" t="s">
        <v>3</v>
      </c>
      <c r="D6" s="4" t="s">
        <v>2</v>
      </c>
      <c r="E6" s="4" t="s">
        <v>3</v>
      </c>
      <c r="F6" s="4" t="s">
        <v>26</v>
      </c>
      <c r="G6" s="4" t="s">
        <v>34</v>
      </c>
      <c r="H6" s="4" t="s">
        <v>27</v>
      </c>
    </row>
    <row r="7" spans="1:12" ht="22.5" x14ac:dyDescent="0.25">
      <c r="A7" s="5" t="s">
        <v>4</v>
      </c>
      <c r="B7" s="6">
        <v>894002</v>
      </c>
      <c r="C7" s="6">
        <v>809066</v>
      </c>
      <c r="D7" s="6">
        <v>977591</v>
      </c>
      <c r="E7" s="6">
        <v>1930490</v>
      </c>
      <c r="F7" s="6">
        <f>E7-D7</f>
        <v>952899</v>
      </c>
      <c r="G7" s="7">
        <f>(E7-C7)/C7</f>
        <v>1.3860723352606585</v>
      </c>
      <c r="H7" s="7">
        <f t="shared" ref="H7:H29" si="0">E7/$E$29</f>
        <v>3.3729160403240081E-3</v>
      </c>
    </row>
    <row r="8" spans="1:12" x14ac:dyDescent="0.25">
      <c r="A8" s="5" t="s">
        <v>5</v>
      </c>
      <c r="B8" s="6">
        <v>771134</v>
      </c>
      <c r="C8" s="6">
        <v>3632</v>
      </c>
      <c r="D8" s="6">
        <v>1055862</v>
      </c>
      <c r="E8" s="6">
        <v>4512</v>
      </c>
      <c r="F8" s="6">
        <f t="shared" ref="F8:F29" si="1">E8-D8</f>
        <v>-1051350</v>
      </c>
      <c r="G8" s="7">
        <f t="shared" ref="G8:G29" si="2">(E8-C8)/C8</f>
        <v>0.24229074889867841</v>
      </c>
      <c r="H8" s="7">
        <f t="shared" si="0"/>
        <v>7.8832820547850156E-6</v>
      </c>
    </row>
    <row r="9" spans="1:12" x14ac:dyDescent="0.25">
      <c r="A9" s="5" t="s">
        <v>17</v>
      </c>
      <c r="B9" s="6">
        <v>242895569</v>
      </c>
      <c r="C9" s="6">
        <v>684534828</v>
      </c>
      <c r="D9" s="6">
        <v>151972826</v>
      </c>
      <c r="E9" s="6">
        <v>567064056</v>
      </c>
      <c r="F9" s="6">
        <f t="shared" si="1"/>
        <v>415091230</v>
      </c>
      <c r="G9" s="7">
        <f t="shared" si="2"/>
        <v>-0.1716067133402305</v>
      </c>
      <c r="H9" s="7">
        <f t="shared" si="0"/>
        <v>0.99076371821329901</v>
      </c>
      <c r="I9" s="20"/>
      <c r="J9" s="20"/>
      <c r="K9" s="20"/>
      <c r="L9" s="20"/>
    </row>
    <row r="10" spans="1:12" x14ac:dyDescent="0.25">
      <c r="A10" s="8" t="s">
        <v>6</v>
      </c>
      <c r="B10" s="6">
        <v>8315684</v>
      </c>
      <c r="C10" s="6">
        <v>55027140</v>
      </c>
      <c r="D10" s="6">
        <v>5539445</v>
      </c>
      <c r="E10" s="6">
        <v>61169815</v>
      </c>
      <c r="F10" s="6">
        <f t="shared" si="1"/>
        <v>55630370</v>
      </c>
      <c r="G10" s="7">
        <f t="shared" si="2"/>
        <v>0.11162991571068386</v>
      </c>
      <c r="H10" s="7">
        <f t="shared" si="0"/>
        <v>0.10687475728812483</v>
      </c>
    </row>
    <row r="11" spans="1:12" x14ac:dyDescent="0.25">
      <c r="A11" s="8" t="s">
        <v>7</v>
      </c>
      <c r="B11" s="6">
        <v>47128277</v>
      </c>
      <c r="C11" s="6">
        <v>180470223</v>
      </c>
      <c r="D11" s="6">
        <v>43876315</v>
      </c>
      <c r="E11" s="6">
        <v>157889102</v>
      </c>
      <c r="F11" s="6">
        <f t="shared" si="1"/>
        <v>114012787</v>
      </c>
      <c r="G11" s="7">
        <f t="shared" si="2"/>
        <v>-0.1251238050500996</v>
      </c>
      <c r="H11" s="7">
        <f t="shared" si="0"/>
        <v>0.2758608875094683</v>
      </c>
    </row>
    <row r="12" spans="1:12" x14ac:dyDescent="0.25">
      <c r="A12" s="8" t="s">
        <v>8</v>
      </c>
      <c r="B12" s="6">
        <v>1196308</v>
      </c>
      <c r="C12" s="6">
        <v>774181</v>
      </c>
      <c r="D12" s="6">
        <v>1006948</v>
      </c>
      <c r="E12" s="6">
        <v>1711654</v>
      </c>
      <c r="F12" s="6">
        <f t="shared" si="1"/>
        <v>704706</v>
      </c>
      <c r="G12" s="7">
        <f t="shared" si="2"/>
        <v>1.2109222520315017</v>
      </c>
      <c r="H12" s="7">
        <f t="shared" si="0"/>
        <v>2.9905698719417092E-3</v>
      </c>
    </row>
    <row r="13" spans="1:12" x14ac:dyDescent="0.25">
      <c r="A13" s="8" t="s">
        <v>9</v>
      </c>
      <c r="B13" s="6">
        <v>7202</v>
      </c>
      <c r="C13" s="6">
        <v>283372</v>
      </c>
      <c r="D13" s="6">
        <v>129000</v>
      </c>
      <c r="E13" s="6">
        <v>194392</v>
      </c>
      <c r="F13" s="6">
        <f t="shared" si="1"/>
        <v>65392</v>
      </c>
      <c r="G13" s="7">
        <f t="shared" si="2"/>
        <v>-0.31400420648476207</v>
      </c>
      <c r="H13" s="7">
        <f t="shared" si="0"/>
        <v>3.3963806852698776E-4</v>
      </c>
    </row>
    <row r="14" spans="1:12" x14ac:dyDescent="0.25">
      <c r="A14" s="8" t="s">
        <v>10</v>
      </c>
      <c r="B14" s="6">
        <v>12406333</v>
      </c>
      <c r="C14" s="6">
        <v>26495755</v>
      </c>
      <c r="D14" s="6">
        <v>10755566</v>
      </c>
      <c r="E14" s="6">
        <v>22354097</v>
      </c>
      <c r="F14" s="6">
        <f t="shared" si="1"/>
        <v>11598531</v>
      </c>
      <c r="G14" s="7">
        <f t="shared" si="2"/>
        <v>-0.15631402086862595</v>
      </c>
      <c r="H14" s="7">
        <f t="shared" si="0"/>
        <v>3.9056660401379333E-2</v>
      </c>
    </row>
    <row r="15" spans="1:12" x14ac:dyDescent="0.25">
      <c r="A15" s="8" t="s">
        <v>11</v>
      </c>
      <c r="B15" s="6">
        <v>2109301</v>
      </c>
      <c r="C15" s="6">
        <v>2049336</v>
      </c>
      <c r="D15" s="6">
        <v>1504911</v>
      </c>
      <c r="E15" s="6">
        <v>1555911</v>
      </c>
      <c r="F15" s="6">
        <f t="shared" si="1"/>
        <v>51000</v>
      </c>
      <c r="G15" s="7">
        <f t="shared" si="2"/>
        <v>-0.24077310894845941</v>
      </c>
      <c r="H15" s="7">
        <f t="shared" si="0"/>
        <v>2.7184586137284149E-3</v>
      </c>
    </row>
    <row r="16" spans="1:12" ht="22.5" x14ac:dyDescent="0.25">
      <c r="A16" s="8" t="s">
        <v>12</v>
      </c>
      <c r="B16" s="6">
        <v>21454458</v>
      </c>
      <c r="C16" s="6">
        <v>23277569</v>
      </c>
      <c r="D16" s="6">
        <v>15290517</v>
      </c>
      <c r="E16" s="6">
        <v>19181180</v>
      </c>
      <c r="F16" s="6">
        <f t="shared" si="1"/>
        <v>3890663</v>
      </c>
      <c r="G16" s="7">
        <f t="shared" si="2"/>
        <v>-0.17598010342059345</v>
      </c>
      <c r="H16" s="7">
        <f t="shared" si="0"/>
        <v>3.3512999132003819E-2</v>
      </c>
    </row>
    <row r="17" spans="1:8" ht="22.5" x14ac:dyDescent="0.25">
      <c r="A17" s="8" t="s">
        <v>13</v>
      </c>
      <c r="B17" s="6">
        <v>11850950</v>
      </c>
      <c r="C17" s="6">
        <v>22557413</v>
      </c>
      <c r="D17" s="6">
        <v>7074049</v>
      </c>
      <c r="E17" s="6">
        <v>17887568</v>
      </c>
      <c r="F17" s="6">
        <f t="shared" si="1"/>
        <v>10813519</v>
      </c>
      <c r="G17" s="7">
        <f t="shared" si="2"/>
        <v>-0.20702041497400434</v>
      </c>
      <c r="H17" s="7">
        <f t="shared" si="0"/>
        <v>3.125282442778074E-2</v>
      </c>
    </row>
    <row r="18" spans="1:8" x14ac:dyDescent="0.25">
      <c r="A18" s="8" t="s">
        <v>14</v>
      </c>
      <c r="B18" s="6">
        <v>27269284</v>
      </c>
      <c r="C18" s="6">
        <v>8791301</v>
      </c>
      <c r="D18" s="6">
        <v>8795526</v>
      </c>
      <c r="E18" s="6">
        <v>6138060</v>
      </c>
      <c r="F18" s="6">
        <f t="shared" si="1"/>
        <v>-2657466</v>
      </c>
      <c r="G18" s="7">
        <f t="shared" si="2"/>
        <v>-0.30180299821380246</v>
      </c>
      <c r="H18" s="7">
        <f t="shared" si="0"/>
        <v>1.0724303689980876E-2</v>
      </c>
    </row>
    <row r="19" spans="1:8" x14ac:dyDescent="0.25">
      <c r="A19" s="8" t="s">
        <v>15</v>
      </c>
      <c r="B19" s="6">
        <v>19010069</v>
      </c>
      <c r="C19" s="6">
        <v>15686033</v>
      </c>
      <c r="D19" s="6">
        <v>12906343</v>
      </c>
      <c r="E19" s="6">
        <v>12860009</v>
      </c>
      <c r="F19" s="6">
        <f t="shared" si="1"/>
        <v>-46334</v>
      </c>
      <c r="G19" s="7">
        <f t="shared" si="2"/>
        <v>-0.180161803816172</v>
      </c>
      <c r="H19" s="7">
        <f t="shared" si="0"/>
        <v>2.2468767325814227E-2</v>
      </c>
    </row>
    <row r="20" spans="1:8" x14ac:dyDescent="0.25">
      <c r="A20" s="8" t="s">
        <v>32</v>
      </c>
      <c r="B20" s="6">
        <v>32538110</v>
      </c>
      <c r="C20" s="6">
        <v>154346350</v>
      </c>
      <c r="D20" s="6">
        <v>18197136</v>
      </c>
      <c r="E20" s="6">
        <v>124576525</v>
      </c>
      <c r="F20" s="6">
        <f t="shared" si="1"/>
        <v>106379389</v>
      </c>
      <c r="G20" s="7">
        <f t="shared" si="2"/>
        <v>-0.19287676708908244</v>
      </c>
      <c r="H20" s="7">
        <f t="shared" si="0"/>
        <v>0.21765777570478209</v>
      </c>
    </row>
    <row r="21" spans="1:8" x14ac:dyDescent="0.25">
      <c r="A21" s="8" t="s">
        <v>33</v>
      </c>
      <c r="B21" s="6">
        <v>50910108</v>
      </c>
      <c r="C21" s="6">
        <v>176673179</v>
      </c>
      <c r="D21" s="6">
        <v>23456542</v>
      </c>
      <c r="E21" s="6">
        <v>115657961</v>
      </c>
      <c r="F21" s="6">
        <f t="shared" si="1"/>
        <v>92201419</v>
      </c>
      <c r="G21" s="7">
        <f t="shared" si="2"/>
        <v>-0.34535642787069565</v>
      </c>
      <c r="H21" s="7">
        <f t="shared" si="0"/>
        <v>0.20207542740344087</v>
      </c>
    </row>
    <row r="22" spans="1:8" x14ac:dyDescent="0.25">
      <c r="A22" s="8" t="s">
        <v>16</v>
      </c>
      <c r="B22" s="6">
        <v>8699485</v>
      </c>
      <c r="C22" s="6">
        <v>18102976</v>
      </c>
      <c r="D22" s="6">
        <v>3440528</v>
      </c>
      <c r="E22" s="6">
        <v>25887782</v>
      </c>
      <c r="F22" s="6">
        <f t="shared" si="1"/>
        <v>22447254</v>
      </c>
      <c r="G22" s="7">
        <f t="shared" si="2"/>
        <v>0.43002907367274862</v>
      </c>
      <c r="H22" s="7">
        <f t="shared" si="0"/>
        <v>4.52306487763268E-2</v>
      </c>
    </row>
    <row r="23" spans="1:8" ht="22.5" x14ac:dyDescent="0.25">
      <c r="A23" s="5" t="s">
        <v>18</v>
      </c>
      <c r="B23" s="6">
        <v>1117</v>
      </c>
      <c r="C23" s="6">
        <v>4576</v>
      </c>
      <c r="D23" s="6">
        <v>25205</v>
      </c>
      <c r="E23" s="6">
        <v>28361</v>
      </c>
      <c r="F23" s="6">
        <f t="shared" si="1"/>
        <v>3156</v>
      </c>
      <c r="G23" s="7">
        <f t="shared" si="2"/>
        <v>5.1977709790209792</v>
      </c>
      <c r="H23" s="7">
        <f t="shared" si="0"/>
        <v>4.9551809032747744E-5</v>
      </c>
    </row>
    <row r="24" spans="1:8" ht="22.5" x14ac:dyDescent="0.25">
      <c r="A24" s="5" t="s">
        <v>19</v>
      </c>
      <c r="B24" s="6">
        <v>1533786</v>
      </c>
      <c r="C24" s="6">
        <v>1158788</v>
      </c>
      <c r="D24" s="6">
        <v>1137941</v>
      </c>
      <c r="E24" s="6">
        <v>697226</v>
      </c>
      <c r="F24" s="6">
        <f t="shared" si="1"/>
        <v>-440715</v>
      </c>
      <c r="G24" s="7">
        <f t="shared" si="2"/>
        <v>-0.39831444578300779</v>
      </c>
      <c r="H24" s="7">
        <f t="shared" si="0"/>
        <v>1.218180233583674E-3</v>
      </c>
    </row>
    <row r="25" spans="1:8" ht="22.5" x14ac:dyDescent="0.25">
      <c r="A25" s="5" t="s">
        <v>20</v>
      </c>
      <c r="B25" s="6">
        <v>0</v>
      </c>
      <c r="C25" s="9">
        <v>0</v>
      </c>
      <c r="D25" s="6">
        <v>47164</v>
      </c>
      <c r="E25" s="9">
        <v>0</v>
      </c>
      <c r="F25" s="6">
        <f t="shared" si="1"/>
        <v>-47164</v>
      </c>
      <c r="G25" s="18" t="s">
        <v>28</v>
      </c>
      <c r="H25" s="7">
        <f t="shared" si="0"/>
        <v>0</v>
      </c>
    </row>
    <row r="26" spans="1:8" ht="22.5" x14ac:dyDescent="0.25">
      <c r="A26" s="5" t="s">
        <v>21</v>
      </c>
      <c r="B26" s="6">
        <v>24643</v>
      </c>
      <c r="C26" s="6">
        <v>104641</v>
      </c>
      <c r="D26" s="6">
        <v>509623</v>
      </c>
      <c r="E26" s="6">
        <v>97544</v>
      </c>
      <c r="F26" s="6">
        <f t="shared" si="1"/>
        <v>-412079</v>
      </c>
      <c r="G26" s="7">
        <f t="shared" si="2"/>
        <v>-6.7822364082912048E-2</v>
      </c>
      <c r="H26" s="7">
        <f t="shared" si="0"/>
        <v>1.7042705335814485E-4</v>
      </c>
    </row>
    <row r="27" spans="1:8" x14ac:dyDescent="0.25">
      <c r="A27" s="5" t="s">
        <v>22</v>
      </c>
      <c r="B27" s="9">
        <v>0</v>
      </c>
      <c r="C27" s="9">
        <v>0</v>
      </c>
      <c r="D27" s="9">
        <v>0</v>
      </c>
      <c r="E27" s="6">
        <v>0</v>
      </c>
      <c r="F27" s="6">
        <f t="shared" si="1"/>
        <v>0</v>
      </c>
      <c r="G27" s="18" t="s">
        <v>28</v>
      </c>
      <c r="H27" s="7">
        <f t="shared" si="0"/>
        <v>0</v>
      </c>
    </row>
    <row r="28" spans="1:8" ht="23.25" thickBot="1" x14ac:dyDescent="0.3">
      <c r="A28" s="10" t="s">
        <v>23</v>
      </c>
      <c r="B28" s="11">
        <v>143883</v>
      </c>
      <c r="C28" s="11">
        <v>764433</v>
      </c>
      <c r="D28" s="11">
        <v>2553643</v>
      </c>
      <c r="E28" s="11">
        <v>2528257</v>
      </c>
      <c r="F28" s="11">
        <f t="shared" si="1"/>
        <v>-25386</v>
      </c>
      <c r="G28" s="12">
        <f t="shared" si="2"/>
        <v>2.3073624503390096</v>
      </c>
      <c r="H28" s="12">
        <f t="shared" si="0"/>
        <v>4.41732336834765E-3</v>
      </c>
    </row>
    <row r="29" spans="1:8" x14ac:dyDescent="0.25">
      <c r="A29" s="13" t="s">
        <v>25</v>
      </c>
      <c r="B29" s="14">
        <f>SUM(B23:B28,B7,B8,B9)</f>
        <v>246264134</v>
      </c>
      <c r="C29" s="14">
        <f>SUM(C23:C28,C7,C8,C9)</f>
        <v>687379964</v>
      </c>
      <c r="D29" s="14">
        <f>SUM(D23:D28,D7,D8,D9)</f>
        <v>158279855</v>
      </c>
      <c r="E29" s="14">
        <f>SUM(E23:E28,E7,E8,E9)</f>
        <v>572350446</v>
      </c>
      <c r="F29" s="14">
        <f t="shared" si="1"/>
        <v>414070591</v>
      </c>
      <c r="G29" s="15">
        <f t="shared" si="2"/>
        <v>-0.16734488059649058</v>
      </c>
      <c r="H29" s="15">
        <f t="shared" si="0"/>
        <v>1</v>
      </c>
    </row>
    <row r="30" spans="1:8" x14ac:dyDescent="0.25">
      <c r="A30" s="16"/>
      <c r="C30" s="21">
        <f>SUM(C23:C28)</f>
        <v>2032438</v>
      </c>
      <c r="D30" s="21">
        <f>SUM(D23:D28)</f>
        <v>4273576</v>
      </c>
      <c r="E30" s="21">
        <f t="shared" ref="E30:G30" si="3">SUM(E23:E28)</f>
        <v>3351388</v>
      </c>
      <c r="F30" s="21">
        <f t="shared" si="3"/>
        <v>-922188</v>
      </c>
      <c r="G30" s="7">
        <f t="shared" si="3"/>
        <v>7.0389966194940694</v>
      </c>
    </row>
    <row r="31" spans="1:8" x14ac:dyDescent="0.25">
      <c r="A31" s="19" t="s">
        <v>24</v>
      </c>
    </row>
  </sheetData>
  <mergeCells count="6">
    <mergeCell ref="A3:H3"/>
    <mergeCell ref="A4:B4"/>
    <mergeCell ref="A5:A6"/>
    <mergeCell ref="B5:C5"/>
    <mergeCell ref="D5:E5"/>
    <mergeCell ref="F5:H5"/>
  </mergeCells>
  <pageMargins left="0.75" right="0.75" top="1" bottom="1" header="0.5" footer="0.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41"/>
  <sheetViews>
    <sheetView workbookViewId="0"/>
  </sheetViews>
  <sheetFormatPr defaultRowHeight="15" x14ac:dyDescent="0.25"/>
  <cols>
    <col min="1" max="1" width="9.140625" style="24"/>
    <col min="2" max="4" width="9.5703125" style="24" bestFit="1" customWidth="1"/>
    <col min="5" max="5" width="9.140625" style="24"/>
  </cols>
  <sheetData>
    <row r="1" spans="1:10" x14ac:dyDescent="0.25">
      <c r="A1" s="17" t="s">
        <v>29</v>
      </c>
      <c r="B1" s="1"/>
      <c r="C1" s="1"/>
      <c r="D1" s="1"/>
      <c r="E1" s="1"/>
      <c r="F1" s="1"/>
      <c r="G1" s="1"/>
    </row>
    <row r="2" spans="1:10" ht="3.75" customHeight="1" x14ac:dyDescent="0.25">
      <c r="A2" s="1"/>
      <c r="B2" s="1"/>
      <c r="C2" s="1"/>
      <c r="D2" s="1"/>
      <c r="E2" s="1"/>
      <c r="F2" s="1"/>
      <c r="G2" s="1"/>
    </row>
    <row r="3" spans="1:10" ht="15" customHeight="1" x14ac:dyDescent="0.25">
      <c r="A3" s="30" t="s">
        <v>40</v>
      </c>
      <c r="B3" s="2"/>
      <c r="C3" s="2"/>
      <c r="D3" s="2"/>
      <c r="E3" s="2"/>
      <c r="F3" s="2"/>
      <c r="G3" s="2"/>
    </row>
    <row r="4" spans="1:10" ht="7.5" customHeight="1" x14ac:dyDescent="0.25"/>
    <row r="5" spans="1:10" ht="15.75" thickBot="1" x14ac:dyDescent="0.3">
      <c r="A5" s="22" t="s">
        <v>37</v>
      </c>
      <c r="B5" s="23" t="s">
        <v>35</v>
      </c>
      <c r="C5" s="23" t="s">
        <v>36</v>
      </c>
      <c r="D5" s="23" t="s">
        <v>26</v>
      </c>
      <c r="G5" s="22" t="s">
        <v>37</v>
      </c>
      <c r="H5" s="23" t="s">
        <v>2</v>
      </c>
      <c r="I5" s="23" t="s">
        <v>3</v>
      </c>
      <c r="J5" s="23" t="s">
        <v>26</v>
      </c>
    </row>
    <row r="6" spans="1:10" x14ac:dyDescent="0.25">
      <c r="A6" s="25" t="s">
        <v>38</v>
      </c>
      <c r="B6" s="29">
        <v>218668533</v>
      </c>
      <c r="C6" s="29">
        <v>440330974</v>
      </c>
      <c r="D6" s="29">
        <f>C6-B6</f>
        <v>221662441</v>
      </c>
      <c r="G6" s="26">
        <v>2008</v>
      </c>
      <c r="H6" s="27">
        <f>B8*100/$B$7</f>
        <v>101.93431895923456</v>
      </c>
      <c r="I6" s="27">
        <f>C8*100/$C$7</f>
        <v>87.18883329486323</v>
      </c>
      <c r="J6" s="27">
        <f>D8*100/$D$7</f>
        <v>73.264326841403062</v>
      </c>
    </row>
    <row r="7" spans="1:10" x14ac:dyDescent="0.25">
      <c r="A7" s="26">
        <v>2007</v>
      </c>
      <c r="B7" s="29">
        <v>285716788</v>
      </c>
      <c r="C7" s="29">
        <v>588279239</v>
      </c>
      <c r="D7" s="29">
        <f t="shared" ref="D7:D20" si="0">C7-B7</f>
        <v>302562451</v>
      </c>
      <c r="E7" s="20"/>
      <c r="G7" s="26">
        <v>2009</v>
      </c>
      <c r="H7" s="27">
        <f t="shared" ref="H7:H17" si="1">B9*100/$B$7</f>
        <v>72.880397913475079</v>
      </c>
      <c r="I7" s="27">
        <f t="shared" ref="I7:I17" si="2">C9*100/$C$7</f>
        <v>56.838652434579629</v>
      </c>
      <c r="J7" s="27">
        <f t="shared" ref="J7:J17" si="3">D9*100/$D$7</f>
        <v>41.690057567652374</v>
      </c>
    </row>
    <row r="8" spans="1:10" x14ac:dyDescent="0.25">
      <c r="A8" s="26">
        <v>2008</v>
      </c>
      <c r="B8" s="29">
        <v>291243462</v>
      </c>
      <c r="C8" s="20">
        <v>512913805</v>
      </c>
      <c r="D8" s="29">
        <f t="shared" si="0"/>
        <v>221670343</v>
      </c>
      <c r="G8" s="26">
        <v>2010</v>
      </c>
      <c r="H8" s="27">
        <f t="shared" si="1"/>
        <v>70.066630456450469</v>
      </c>
      <c r="I8" s="27">
        <f t="shared" si="2"/>
        <v>77.479513092251082</v>
      </c>
      <c r="J8" s="27">
        <f t="shared" si="3"/>
        <v>84.479671272890371</v>
      </c>
    </row>
    <row r="9" spans="1:10" x14ac:dyDescent="0.25">
      <c r="A9" s="26">
        <v>2009</v>
      </c>
      <c r="B9" s="29">
        <v>208231532</v>
      </c>
      <c r="C9" s="29">
        <v>334369992</v>
      </c>
      <c r="D9" s="29">
        <f t="shared" si="0"/>
        <v>126138460</v>
      </c>
      <c r="E9" s="20"/>
      <c r="G9" s="26">
        <v>2011</v>
      </c>
      <c r="H9" s="27">
        <f t="shared" si="1"/>
        <v>61.949617745247785</v>
      </c>
      <c r="I9" s="27">
        <f t="shared" si="2"/>
        <v>78.00683494798632</v>
      </c>
      <c r="J9" s="27">
        <f t="shared" si="3"/>
        <v>93.170040125038511</v>
      </c>
    </row>
    <row r="10" spans="1:10" x14ac:dyDescent="0.25">
      <c r="A10" s="26">
        <v>2010</v>
      </c>
      <c r="B10" s="29">
        <v>200192126</v>
      </c>
      <c r="C10" s="29">
        <v>455795890</v>
      </c>
      <c r="D10" s="29">
        <f t="shared" si="0"/>
        <v>255603764</v>
      </c>
      <c r="G10" s="26">
        <v>2012</v>
      </c>
      <c r="H10" s="27">
        <f t="shared" si="1"/>
        <v>53.427681680363847</v>
      </c>
      <c r="I10" s="27">
        <f t="shared" si="2"/>
        <v>90.39124241472679</v>
      </c>
      <c r="J10" s="27">
        <f t="shared" si="3"/>
        <v>125.29679599931586</v>
      </c>
    </row>
    <row r="11" spans="1:10" x14ac:dyDescent="0.25">
      <c r="A11" s="26">
        <v>2011</v>
      </c>
      <c r="B11" s="29">
        <v>177000458</v>
      </c>
      <c r="C11" s="29">
        <v>458898015</v>
      </c>
      <c r="D11" s="29">
        <f t="shared" si="0"/>
        <v>281897557</v>
      </c>
      <c r="E11" s="20"/>
      <c r="G11" s="26">
        <v>2013</v>
      </c>
      <c r="H11" s="27">
        <f t="shared" si="1"/>
        <v>51.912295402116868</v>
      </c>
      <c r="I11" s="27">
        <f t="shared" si="2"/>
        <v>82.755496323065046</v>
      </c>
      <c r="J11" s="27">
        <f t="shared" si="3"/>
        <v>111.88145121153848</v>
      </c>
    </row>
    <row r="12" spans="1:10" x14ac:dyDescent="0.25">
      <c r="A12" s="26">
        <v>2012</v>
      </c>
      <c r="B12" s="29">
        <v>152651856</v>
      </c>
      <c r="C12" s="29">
        <v>531752913</v>
      </c>
      <c r="D12" s="29">
        <f t="shared" si="0"/>
        <v>379101057</v>
      </c>
      <c r="G12" s="26">
        <v>2014</v>
      </c>
      <c r="H12" s="27">
        <f t="shared" si="1"/>
        <v>52.036971310205267</v>
      </c>
      <c r="I12" s="27">
        <f t="shared" si="2"/>
        <v>96.582166483696014</v>
      </c>
      <c r="J12" s="27">
        <f t="shared" si="3"/>
        <v>138.64723451754429</v>
      </c>
    </row>
    <row r="13" spans="1:10" x14ac:dyDescent="0.25">
      <c r="A13" s="26">
        <v>2013</v>
      </c>
      <c r="B13" s="29">
        <v>148322143</v>
      </c>
      <c r="C13" s="29">
        <v>486833404</v>
      </c>
      <c r="D13" s="29">
        <f t="shared" si="0"/>
        <v>338511261</v>
      </c>
      <c r="E13" s="20"/>
      <c r="G13" s="26">
        <v>2015</v>
      </c>
      <c r="H13" s="27">
        <f t="shared" si="1"/>
        <v>61.612935393911819</v>
      </c>
      <c r="I13" s="27">
        <f t="shared" si="2"/>
        <v>110.01364081794496</v>
      </c>
      <c r="J13" s="27">
        <f t="shared" si="3"/>
        <v>155.71955721630508</v>
      </c>
    </row>
    <row r="14" spans="1:10" x14ac:dyDescent="0.25">
      <c r="A14" s="26">
        <v>2014</v>
      </c>
      <c r="B14" s="29">
        <v>148678363</v>
      </c>
      <c r="C14" s="29">
        <v>568172834</v>
      </c>
      <c r="D14" s="29">
        <f t="shared" si="0"/>
        <v>419494471</v>
      </c>
      <c r="G14" s="26">
        <v>2016</v>
      </c>
      <c r="H14" s="27">
        <f t="shared" si="1"/>
        <v>64.145924109996642</v>
      </c>
      <c r="I14" s="27">
        <f t="shared" si="2"/>
        <v>116.32666251545213</v>
      </c>
      <c r="J14" s="27">
        <f t="shared" si="3"/>
        <v>165.6021523305283</v>
      </c>
    </row>
    <row r="15" spans="1:10" x14ac:dyDescent="0.25">
      <c r="A15" s="26">
        <v>2015</v>
      </c>
      <c r="B15" s="29">
        <v>176038500</v>
      </c>
      <c r="C15" s="29">
        <v>647187409</v>
      </c>
      <c r="D15" s="29">
        <f t="shared" si="0"/>
        <v>471148909</v>
      </c>
      <c r="E15" s="20"/>
      <c r="G15" s="26">
        <v>2017</v>
      </c>
      <c r="H15" s="27">
        <f t="shared" si="1"/>
        <v>92.111963683422061</v>
      </c>
      <c r="I15" s="27">
        <f t="shared" si="2"/>
        <v>123.04265372859776</v>
      </c>
      <c r="J15" s="27">
        <f t="shared" si="3"/>
        <v>152.25122664014907</v>
      </c>
    </row>
    <row r="16" spans="1:10" x14ac:dyDescent="0.25">
      <c r="A16" s="26">
        <v>2016</v>
      </c>
      <c r="B16" s="29">
        <v>183275674</v>
      </c>
      <c r="C16" s="20">
        <v>684325605</v>
      </c>
      <c r="D16" s="29">
        <f t="shared" si="0"/>
        <v>501049931</v>
      </c>
      <c r="G16" s="26">
        <v>2018</v>
      </c>
      <c r="H16" s="27">
        <f t="shared" si="1"/>
        <v>100.92926566149134</v>
      </c>
      <c r="I16" s="27">
        <f t="shared" si="2"/>
        <v>153.14910917670511</v>
      </c>
      <c r="J16" s="27">
        <f t="shared" si="3"/>
        <v>202.46152686011919</v>
      </c>
    </row>
    <row r="17" spans="1:10" x14ac:dyDescent="0.25">
      <c r="A17" s="26">
        <v>2017</v>
      </c>
      <c r="B17" s="29">
        <v>263179344</v>
      </c>
      <c r="C17" s="29">
        <v>723834387</v>
      </c>
      <c r="D17" s="29">
        <f t="shared" si="0"/>
        <v>460655043</v>
      </c>
      <c r="E17" s="20"/>
      <c r="G17" s="25">
        <v>2019</v>
      </c>
      <c r="H17" s="27">
        <f t="shared" si="1"/>
        <v>117.31386781514567</v>
      </c>
      <c r="I17" s="27">
        <f t="shared" si="2"/>
        <v>156.68050134946205</v>
      </c>
      <c r="J17" s="27">
        <f t="shared" si="3"/>
        <v>193.85533269625714</v>
      </c>
    </row>
    <row r="18" spans="1:10" x14ac:dyDescent="0.25">
      <c r="A18" s="26">
        <v>2018</v>
      </c>
      <c r="B18" s="29">
        <v>288371856</v>
      </c>
      <c r="C18" s="20">
        <v>900944414</v>
      </c>
      <c r="D18" s="29">
        <f t="shared" si="0"/>
        <v>612572558</v>
      </c>
      <c r="G18" s="25" t="s">
        <v>39</v>
      </c>
      <c r="H18" s="28">
        <f>B20*100/B6</f>
        <v>72.383462233224023</v>
      </c>
      <c r="I18" s="28">
        <f t="shared" ref="I18:J18" si="4">C20*100/C6</f>
        <v>129.98187268107102</v>
      </c>
      <c r="J18" s="28">
        <f t="shared" si="4"/>
        <v>186.80232389933846</v>
      </c>
    </row>
    <row r="19" spans="1:10" x14ac:dyDescent="0.25">
      <c r="A19" s="25">
        <v>2019</v>
      </c>
      <c r="B19" s="29">
        <v>335185415</v>
      </c>
      <c r="C19" s="29">
        <v>921718861</v>
      </c>
      <c r="D19" s="29">
        <f t="shared" si="0"/>
        <v>586533446</v>
      </c>
      <c r="G19" s="25"/>
      <c r="H19" s="28"/>
      <c r="I19" s="28"/>
      <c r="J19" s="28"/>
    </row>
    <row r="20" spans="1:10" x14ac:dyDescent="0.25">
      <c r="A20" s="25" t="s">
        <v>39</v>
      </c>
      <c r="B20" s="29">
        <v>158279855</v>
      </c>
      <c r="C20" s="29">
        <v>572350446</v>
      </c>
      <c r="D20" s="29">
        <f t="shared" si="0"/>
        <v>414070591</v>
      </c>
      <c r="G20" s="25"/>
      <c r="H20" s="28"/>
      <c r="I20" s="28"/>
      <c r="J20" s="28"/>
    </row>
    <row r="21" spans="1:10" x14ac:dyDescent="0.25">
      <c r="A21" s="25"/>
      <c r="B21" s="29"/>
      <c r="C21" s="29"/>
      <c r="D21" s="28"/>
      <c r="G21" s="25"/>
      <c r="H21" s="28"/>
      <c r="I21" s="28"/>
      <c r="J21" s="28"/>
    </row>
    <row r="22" spans="1:10" x14ac:dyDescent="0.25">
      <c r="A22" s="25"/>
      <c r="B22" s="28"/>
      <c r="C22" s="28"/>
      <c r="D22" s="28"/>
      <c r="G22" s="25"/>
      <c r="H22" s="28"/>
      <c r="I22" s="28"/>
      <c r="J22" s="28"/>
    </row>
    <row r="41" spans="1:1" x14ac:dyDescent="0.25">
      <c r="A41" s="19" t="s">
        <v>24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UK</vt:lpstr>
      <vt:lpstr>Serie storica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cotti elena</cp:lastModifiedBy>
  <dcterms:created xsi:type="dcterms:W3CDTF">2020-02-22T13:39:28Z</dcterms:created>
  <dcterms:modified xsi:type="dcterms:W3CDTF">2021-01-04T14:00:34Z</dcterms:modified>
</cp:coreProperties>
</file>