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 activeTab="1"/>
  </bookViews>
  <sheets>
    <sheet name="Totale" sheetId="2" r:id="rId1"/>
    <sheet name="Cina" sheetId="3" r:id="rId2"/>
  </sheets>
  <calcPr calcId="145621"/>
</workbook>
</file>

<file path=xl/calcChain.xml><?xml version="1.0" encoding="utf-8"?>
<calcChain xmlns="http://schemas.openxmlformats.org/spreadsheetml/2006/main">
  <c r="B36" i="3" l="1"/>
  <c r="C36" i="3"/>
  <c r="D36" i="3"/>
  <c r="E36" i="3"/>
  <c r="G36" i="3" s="1"/>
  <c r="F36" i="3"/>
  <c r="G35" i="3"/>
  <c r="F35" i="3"/>
  <c r="H34" i="3"/>
  <c r="F34" i="3"/>
  <c r="G33" i="3"/>
  <c r="F33" i="3"/>
  <c r="H32" i="3"/>
  <c r="F32" i="3"/>
  <c r="G31" i="3"/>
  <c r="F31" i="3"/>
  <c r="H30" i="3"/>
  <c r="G30" i="3"/>
  <c r="F30" i="3"/>
  <c r="G29" i="3"/>
  <c r="F29" i="3"/>
  <c r="H28" i="3"/>
  <c r="G28" i="3"/>
  <c r="F28" i="3"/>
  <c r="G27" i="3"/>
  <c r="F27" i="3"/>
  <c r="H26" i="3"/>
  <c r="G26" i="3"/>
  <c r="F26" i="3"/>
  <c r="G25" i="3"/>
  <c r="F25" i="3"/>
  <c r="H24" i="3"/>
  <c r="G24" i="3"/>
  <c r="F24" i="3"/>
  <c r="G23" i="3"/>
  <c r="F23" i="3"/>
  <c r="H22" i="3"/>
  <c r="G22" i="3"/>
  <c r="F22" i="3"/>
  <c r="G21" i="3"/>
  <c r="F21" i="3"/>
  <c r="H20" i="3"/>
  <c r="G20" i="3"/>
  <c r="F20" i="3"/>
  <c r="G19" i="3"/>
  <c r="F19" i="3"/>
  <c r="H18" i="3"/>
  <c r="G18" i="3"/>
  <c r="F18" i="3"/>
  <c r="G17" i="3"/>
  <c r="F17" i="3"/>
  <c r="H16" i="3"/>
  <c r="G16" i="3"/>
  <c r="F16" i="3"/>
  <c r="G15" i="3"/>
  <c r="F15" i="3"/>
  <c r="H14" i="3"/>
  <c r="G14" i="3"/>
  <c r="F14" i="3"/>
  <c r="G13" i="3"/>
  <c r="F13" i="3"/>
  <c r="H12" i="3"/>
  <c r="G12" i="3"/>
  <c r="F12" i="3"/>
  <c r="G11" i="3"/>
  <c r="F11" i="3"/>
  <c r="H10" i="3"/>
  <c r="G10" i="3"/>
  <c r="F10" i="3"/>
  <c r="G9" i="3"/>
  <c r="F9" i="3"/>
  <c r="H8" i="3"/>
  <c r="G8" i="3"/>
  <c r="F8" i="3"/>
  <c r="G7" i="3"/>
  <c r="F7" i="3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F33" i="2"/>
  <c r="G33" i="2"/>
  <c r="F34" i="2"/>
  <c r="F35" i="2"/>
  <c r="G35" i="2"/>
  <c r="G7" i="2"/>
  <c r="F7" i="2"/>
  <c r="C36" i="2"/>
  <c r="D36" i="2"/>
  <c r="E36" i="2"/>
  <c r="H9" i="2" s="1"/>
  <c r="B36" i="2"/>
  <c r="H36" i="2" l="1"/>
  <c r="F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H7" i="2"/>
  <c r="G36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7" i="3"/>
  <c r="H9" i="3"/>
  <c r="H11" i="3"/>
  <c r="H13" i="3"/>
  <c r="H15" i="3"/>
  <c r="H17" i="3"/>
  <c r="H19" i="3"/>
  <c r="H21" i="3"/>
  <c r="H23" i="3"/>
  <c r="H25" i="3"/>
  <c r="H27" i="3"/>
  <c r="H29" i="3"/>
  <c r="H31" i="3"/>
  <c r="H33" i="3"/>
  <c r="H35" i="3"/>
  <c r="H36" i="3"/>
</calcChain>
</file>

<file path=xl/sharedStrings.xml><?xml version="1.0" encoding="utf-8"?>
<sst xmlns="http://schemas.openxmlformats.org/spreadsheetml/2006/main" count="92" uniqueCount="43">
  <si>
    <t xml:space="preserve">Import Export per Anno e Merce Ateco 2007 secondo la class merceologica: Classificazione per attività economica Ateco 2007 </t>
  </si>
  <si>
    <t>MERCE</t>
  </si>
  <si>
    <t>2019 provvisorio</t>
  </si>
  <si>
    <t>import</t>
  </si>
  <si>
    <t>export</t>
  </si>
  <si>
    <t>A-PRODOTTI DELL'AGRICOLTURA, DELLA SILVICOLTURA E DELLA PESCA</t>
  </si>
  <si>
    <t>B-PRODOTTI DELL'ESTRAZIONE DI MINERALI DA CAVE E MINIERE</t>
  </si>
  <si>
    <t>CA-Prodotti alimentari, bevande e tabacco</t>
  </si>
  <si>
    <t>CB-Prodotti tessili, abbigliamento, pelli e accessori</t>
  </si>
  <si>
    <t>CC-Legno e prodotti in legno; carta e stampa</t>
  </si>
  <si>
    <t>CD-Coke e prodotti petroliferi raffinati</t>
  </si>
  <si>
    <t>CE-Sostanze e prodotti chimici</t>
  </si>
  <si>
    <t>CF-Articoli farmaceutici, chimico-medicinali e botanici</t>
  </si>
  <si>
    <t>CG-Articoli in gomma e materie plastiche, altri prodotti della lavorazione di minerali non metalliferi</t>
  </si>
  <si>
    <t>CH-Metalli di base e prodotti in metallo, esclusi macchine e impianti</t>
  </si>
  <si>
    <t>CI-Computer, apparecchi elettronici e ottici</t>
  </si>
  <si>
    <t>CJ-Apparecchi elettrici</t>
  </si>
  <si>
    <t>CK281-Macchine di impiego generale</t>
  </si>
  <si>
    <t>CK282-Altre macchine di impiego generale</t>
  </si>
  <si>
    <t>CK283-Macchine per l'agricoltura e la silvicoltura</t>
  </si>
  <si>
    <t>CK284-Macchine per la formatura dei metalli e altre macchine utensili</t>
  </si>
  <si>
    <t>CK289-Altre macchine per impieghi speciali</t>
  </si>
  <si>
    <t>CL291-Autoveicoli</t>
  </si>
  <si>
    <t>CL292-Carrozzerie per autoveicoli; rimorchi e semirimorchi</t>
  </si>
  <si>
    <t>CL293-Parti e accessori per autoveicoli e loro motori</t>
  </si>
  <si>
    <t>CL30-Altri mezzi di trasporto</t>
  </si>
  <si>
    <t>CM-Prodotti delle altre attività manifatturiere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</si>
  <si>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</si>
  <si>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</si>
  <si>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</si>
  <si>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</si>
  <si>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</si>
  <si>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S-PRODOTTI DELLE ALTRE ATTIVITÀ DI SERVIZI</t>
  </si>
  <si>
    <t>V-MERCI DICHIARATE COME PROVVISTE DI BORDO, MERCI NAZIONALI DI RITORNO E RESPINTE, MERCI VARIE</t>
  </si>
  <si>
    <t>Fonte: elaborazione uff. Statistica Camera di commercio di Bologna su dati Istat</t>
  </si>
  <si>
    <t>TOTALE</t>
  </si>
  <si>
    <t>Periodo riferimento: 30 settembre 2019</t>
  </si>
  <si>
    <t>COMMERCIO ESTERO BOLOGNA - TOTALE</t>
  </si>
  <si>
    <t>saldo</t>
  </si>
  <si>
    <t>var. % export</t>
  </si>
  <si>
    <t>peso % export</t>
  </si>
  <si>
    <t>COMMERCIO ESTERO BOLOGNA - CINA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</si>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</sst>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13" xfId="0" applyFont="1" applyBorder="1"/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right" wrapText="1"/>
    </xf>
    <xf numFmtId="164" fontId="18" fillId="0" borderId="0" xfId="1" applyNumberFormat="1" applyFont="1" applyAlignment="1">
      <alignment horizontal="right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wrapText="1"/>
    </xf>
    <xf numFmtId="0" fontId="19" fillId="0" borderId="13" xfId="0" applyFont="1" applyBorder="1" applyAlignment="1">
      <alignment horizontal="left" vertical="center" wrapText="1"/>
    </xf>
    <xf numFmtId="3" fontId="18" fillId="0" borderId="13" xfId="0" applyNumberFormat="1" applyFont="1" applyBorder="1" applyAlignment="1">
      <alignment horizontal="right" wrapText="1"/>
    </xf>
    <xf numFmtId="164" fontId="18" fillId="0" borderId="13" xfId="1" applyNumberFormat="1" applyFont="1" applyBorder="1" applyAlignment="1">
      <alignment horizontal="right" wrapText="1"/>
    </xf>
    <xf numFmtId="0" fontId="19" fillId="0" borderId="0" xfId="0" applyFont="1" applyAlignment="1">
      <alignment horizontal="right" vertical="center" wrapText="1"/>
    </xf>
    <xf numFmtId="3" fontId="19" fillId="0" borderId="0" xfId="0" applyNumberFormat="1" applyFont="1" applyAlignment="1">
      <alignment horizontal="right" wrapText="1"/>
    </xf>
    <xf numFmtId="164" fontId="19" fillId="0" borderId="0" xfId="1" applyNumberFormat="1" applyFont="1" applyAlignment="1">
      <alignment horizontal="right" wrapText="1"/>
    </xf>
    <xf numFmtId="0" fontId="18" fillId="0" borderId="0" xfId="0" applyFont="1" applyAlignment="1">
      <alignment horizontal="left" indent="1"/>
    </xf>
    <xf numFmtId="0" fontId="20" fillId="0" borderId="0" xfId="0" applyFont="1"/>
    <xf numFmtId="164" fontId="18" fillId="0" borderId="0" xfId="1" quotePrefix="1" applyNumberFormat="1" applyFont="1" applyAlignment="1">
      <alignment horizontal="right" wrapText="1"/>
    </xf>
    <xf numFmtId="0" fontId="18" fillId="0" borderId="0" xfId="0" applyFont="1" applyAlignment="1"/>
    <xf numFmtId="0" fontId="21" fillId="0" borderId="0" xfId="0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Percentuale" xfId="1" builtinId="5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showGridLines="0" workbookViewId="0"/>
  </sheetViews>
  <sheetFormatPr defaultRowHeight="15" x14ac:dyDescent="0.25"/>
  <cols>
    <col min="1" max="1" width="44.140625" style="1" customWidth="1"/>
    <col min="2" max="2" width="12.140625" style="1" bestFit="1" customWidth="1"/>
    <col min="3" max="3" width="13.85546875" style="1" bestFit="1" customWidth="1"/>
    <col min="4" max="4" width="12.7109375" style="1" bestFit="1" customWidth="1"/>
    <col min="5" max="5" width="12.85546875" style="1" bestFit="1" customWidth="1"/>
    <col min="6" max="6" width="10.85546875" style="1" customWidth="1"/>
    <col min="7" max="8" width="9.28515625" style="1" bestFit="1" customWidth="1"/>
  </cols>
  <sheetData>
    <row r="1" spans="1:8" x14ac:dyDescent="0.25">
      <c r="A1" s="25" t="s">
        <v>37</v>
      </c>
    </row>
    <row r="2" spans="1:8" ht="9" customHeight="1" x14ac:dyDescent="0.25"/>
    <row r="3" spans="1:8" ht="22.5" customHeight="1" x14ac:dyDescent="0.25">
      <c r="A3" s="2" t="s">
        <v>0</v>
      </c>
    </row>
    <row r="4" spans="1:8" ht="15.75" thickBot="1" x14ac:dyDescent="0.3">
      <c r="A4" s="3" t="s">
        <v>36</v>
      </c>
      <c r="B4" s="3"/>
      <c r="F4" s="4"/>
      <c r="G4" s="4"/>
      <c r="H4" s="4"/>
    </row>
    <row r="5" spans="1:8" ht="15.75" customHeight="1" thickBot="1" x14ac:dyDescent="0.3">
      <c r="A5" s="5" t="s">
        <v>1</v>
      </c>
      <c r="B5" s="6">
        <v>2018</v>
      </c>
      <c r="C5" s="6"/>
      <c r="D5" s="6" t="s">
        <v>2</v>
      </c>
      <c r="E5" s="6"/>
      <c r="F5" s="7" t="s">
        <v>2</v>
      </c>
      <c r="G5" s="7"/>
      <c r="H5" s="7"/>
    </row>
    <row r="6" spans="1:8" ht="23.25" thickBot="1" x14ac:dyDescent="0.3">
      <c r="A6" s="8"/>
      <c r="B6" s="9" t="s">
        <v>3</v>
      </c>
      <c r="C6" s="9" t="s">
        <v>4</v>
      </c>
      <c r="D6" s="9" t="s">
        <v>3</v>
      </c>
      <c r="E6" s="9" t="s">
        <v>4</v>
      </c>
      <c r="F6" s="9" t="s">
        <v>38</v>
      </c>
      <c r="G6" s="9" t="s">
        <v>39</v>
      </c>
      <c r="H6" s="9" t="s">
        <v>40</v>
      </c>
    </row>
    <row r="7" spans="1:8" ht="22.5" x14ac:dyDescent="0.25">
      <c r="A7" s="10" t="s">
        <v>5</v>
      </c>
      <c r="B7" s="11">
        <v>219764650</v>
      </c>
      <c r="C7" s="11">
        <v>62542609</v>
      </c>
      <c r="D7" s="11">
        <v>231385055</v>
      </c>
      <c r="E7" s="11">
        <v>63496710</v>
      </c>
      <c r="F7" s="11">
        <f>E7-D7</f>
        <v>-167888345</v>
      </c>
      <c r="G7" s="12">
        <f>(E7-C7)/C7</f>
        <v>1.5255215848126835E-2</v>
      </c>
      <c r="H7" s="12">
        <f>E7/$E$36</f>
        <v>5.3343750488947586E-3</v>
      </c>
    </row>
    <row r="8" spans="1:8" x14ac:dyDescent="0.25">
      <c r="A8" s="10" t="s">
        <v>6</v>
      </c>
      <c r="B8" s="11">
        <v>15702555</v>
      </c>
      <c r="C8" s="11">
        <v>3616130</v>
      </c>
      <c r="D8" s="11">
        <v>14289191</v>
      </c>
      <c r="E8" s="11">
        <v>2312758</v>
      </c>
      <c r="F8" s="11">
        <f t="shared" ref="F8:F36" si="0">E8-D8</f>
        <v>-11976433</v>
      </c>
      <c r="G8" s="12">
        <f t="shared" ref="G8:G36" si="1">(E8-C8)/C8</f>
        <v>-0.36043283842118506</v>
      </c>
      <c r="H8" s="12">
        <f t="shared" ref="H8:H36" si="2">E8/$E$36</f>
        <v>1.9429539844397834E-4</v>
      </c>
    </row>
    <row r="9" spans="1:8" x14ac:dyDescent="0.25">
      <c r="A9" s="10" t="s">
        <v>27</v>
      </c>
      <c r="B9" s="11">
        <v>5851317138</v>
      </c>
      <c r="C9" s="11">
        <v>10492073438</v>
      </c>
      <c r="D9" s="11">
        <v>6517571036</v>
      </c>
      <c r="E9" s="11">
        <v>11737951789</v>
      </c>
      <c r="F9" s="11">
        <f t="shared" si="0"/>
        <v>5220380753</v>
      </c>
      <c r="G9" s="12">
        <f t="shared" si="1"/>
        <v>0.11874472270539974</v>
      </c>
      <c r="H9" s="12">
        <f t="shared" si="2"/>
        <v>0.98610836921111644</v>
      </c>
    </row>
    <row r="10" spans="1:8" x14ac:dyDescent="0.25">
      <c r="A10" s="13" t="s">
        <v>7</v>
      </c>
      <c r="B10" s="11">
        <v>347672965</v>
      </c>
      <c r="C10" s="11">
        <v>416051332</v>
      </c>
      <c r="D10" s="11">
        <v>492759561</v>
      </c>
      <c r="E10" s="11">
        <v>1324298641</v>
      </c>
      <c r="F10" s="11">
        <f t="shared" si="0"/>
        <v>831539080</v>
      </c>
      <c r="G10" s="12">
        <f t="shared" si="1"/>
        <v>2.183017428724396</v>
      </c>
      <c r="H10" s="12">
        <f t="shared" si="2"/>
        <v>0.11125467174339643</v>
      </c>
    </row>
    <row r="11" spans="1:8" x14ac:dyDescent="0.25">
      <c r="A11" s="13" t="s">
        <v>8</v>
      </c>
      <c r="B11" s="11">
        <v>802508781</v>
      </c>
      <c r="C11" s="11">
        <v>1185585413</v>
      </c>
      <c r="D11" s="11">
        <v>1017175320</v>
      </c>
      <c r="E11" s="11">
        <v>1196986389</v>
      </c>
      <c r="F11" s="11">
        <f t="shared" si="0"/>
        <v>179811069</v>
      </c>
      <c r="G11" s="12">
        <f t="shared" si="1"/>
        <v>9.6163261414890563E-3</v>
      </c>
      <c r="H11" s="12">
        <f t="shared" si="2"/>
        <v>0.10055913648672876</v>
      </c>
    </row>
    <row r="12" spans="1:8" x14ac:dyDescent="0.25">
      <c r="A12" s="13" t="s">
        <v>9</v>
      </c>
      <c r="B12" s="11">
        <v>211507872</v>
      </c>
      <c r="C12" s="11">
        <v>43537242</v>
      </c>
      <c r="D12" s="11">
        <v>205878917</v>
      </c>
      <c r="E12" s="11">
        <v>44091054</v>
      </c>
      <c r="F12" s="11">
        <f t="shared" si="0"/>
        <v>-161787863</v>
      </c>
      <c r="G12" s="12">
        <f t="shared" si="1"/>
        <v>1.2720419910843227E-2</v>
      </c>
      <c r="H12" s="12">
        <f t="shared" si="2"/>
        <v>3.7041008634474356E-3</v>
      </c>
    </row>
    <row r="13" spans="1:8" x14ac:dyDescent="0.25">
      <c r="A13" s="13" t="s">
        <v>10</v>
      </c>
      <c r="B13" s="11">
        <v>7855922</v>
      </c>
      <c r="C13" s="11">
        <v>1694672</v>
      </c>
      <c r="D13" s="11">
        <v>7581135</v>
      </c>
      <c r="E13" s="11">
        <v>2173831</v>
      </c>
      <c r="F13" s="11">
        <f t="shared" si="0"/>
        <v>-5407304</v>
      </c>
      <c r="G13" s="12">
        <f t="shared" si="1"/>
        <v>0.28274438947477742</v>
      </c>
      <c r="H13" s="12">
        <f t="shared" si="2"/>
        <v>1.8262410520031576E-4</v>
      </c>
    </row>
    <row r="14" spans="1:8" x14ac:dyDescent="0.25">
      <c r="A14" s="13" t="s">
        <v>11</v>
      </c>
      <c r="B14" s="11">
        <v>558626463</v>
      </c>
      <c r="C14" s="11">
        <v>474174511</v>
      </c>
      <c r="D14" s="11">
        <v>512881604</v>
      </c>
      <c r="E14" s="11">
        <v>477641954</v>
      </c>
      <c r="F14" s="11">
        <f t="shared" si="0"/>
        <v>-35239650</v>
      </c>
      <c r="G14" s="12">
        <f t="shared" si="1"/>
        <v>7.3125883394436608E-3</v>
      </c>
      <c r="H14" s="12">
        <f t="shared" si="2"/>
        <v>4.0126824235821631E-2</v>
      </c>
    </row>
    <row r="15" spans="1:8" x14ac:dyDescent="0.25">
      <c r="A15" s="13" t="s">
        <v>12</v>
      </c>
      <c r="B15" s="11">
        <v>99314486</v>
      </c>
      <c r="C15" s="11">
        <v>105048458</v>
      </c>
      <c r="D15" s="11">
        <v>107671355</v>
      </c>
      <c r="E15" s="11">
        <v>180877019</v>
      </c>
      <c r="F15" s="11">
        <f t="shared" si="0"/>
        <v>73205664</v>
      </c>
      <c r="G15" s="12">
        <f t="shared" si="1"/>
        <v>0.72184363715267486</v>
      </c>
      <c r="H15" s="12">
        <f t="shared" si="2"/>
        <v>1.5195525202361872E-2</v>
      </c>
    </row>
    <row r="16" spans="1:8" ht="22.5" x14ac:dyDescent="0.25">
      <c r="A16" s="13" t="s">
        <v>13</v>
      </c>
      <c r="B16" s="11">
        <v>297995459</v>
      </c>
      <c r="C16" s="11">
        <v>486365316</v>
      </c>
      <c r="D16" s="11">
        <v>304944891</v>
      </c>
      <c r="E16" s="11">
        <v>490855848</v>
      </c>
      <c r="F16" s="11">
        <f t="shared" si="0"/>
        <v>185910957</v>
      </c>
      <c r="G16" s="12">
        <f t="shared" si="1"/>
        <v>9.2328376474937624E-3</v>
      </c>
      <c r="H16" s="12">
        <f t="shared" si="2"/>
        <v>4.1236926892358326E-2</v>
      </c>
    </row>
    <row r="17" spans="1:8" ht="22.5" x14ac:dyDescent="0.25">
      <c r="A17" s="13" t="s">
        <v>14</v>
      </c>
      <c r="B17" s="11">
        <v>447584040</v>
      </c>
      <c r="C17" s="11">
        <v>553266788</v>
      </c>
      <c r="D17" s="11">
        <v>495857906</v>
      </c>
      <c r="E17" s="11">
        <v>502166717</v>
      </c>
      <c r="F17" s="11">
        <f t="shared" si="0"/>
        <v>6308811</v>
      </c>
      <c r="G17" s="12">
        <f t="shared" si="1"/>
        <v>-9.2360633438203055E-2</v>
      </c>
      <c r="H17" s="12">
        <f t="shared" si="2"/>
        <v>4.2187155925877032E-2</v>
      </c>
    </row>
    <row r="18" spans="1:8" x14ac:dyDescent="0.25">
      <c r="A18" s="13" t="s">
        <v>15</v>
      </c>
      <c r="B18" s="11">
        <v>431365799</v>
      </c>
      <c r="C18" s="11">
        <v>434445728</v>
      </c>
      <c r="D18" s="11">
        <v>441760513</v>
      </c>
      <c r="E18" s="11">
        <v>381627689</v>
      </c>
      <c r="F18" s="11">
        <f t="shared" si="0"/>
        <v>-60132824</v>
      </c>
      <c r="G18" s="12">
        <f t="shared" si="1"/>
        <v>-0.12157568965668365</v>
      </c>
      <c r="H18" s="12">
        <f t="shared" si="2"/>
        <v>3.2060640971303372E-2</v>
      </c>
    </row>
    <row r="19" spans="1:8" x14ac:dyDescent="0.25">
      <c r="A19" s="13" t="s">
        <v>16</v>
      </c>
      <c r="B19" s="11">
        <v>515132576</v>
      </c>
      <c r="C19" s="11">
        <v>709755889</v>
      </c>
      <c r="D19" s="11">
        <v>535077600</v>
      </c>
      <c r="E19" s="11">
        <v>621400471</v>
      </c>
      <c r="F19" s="11">
        <f t="shared" si="0"/>
        <v>86322871</v>
      </c>
      <c r="G19" s="12">
        <f t="shared" si="1"/>
        <v>-0.12448705163191678</v>
      </c>
      <c r="H19" s="12">
        <f t="shared" si="2"/>
        <v>5.2204014473723928E-2</v>
      </c>
    </row>
    <row r="20" spans="1:8" x14ac:dyDescent="0.25">
      <c r="A20" s="13" t="s">
        <v>17</v>
      </c>
      <c r="B20" s="11">
        <v>333859130</v>
      </c>
      <c r="C20" s="11">
        <v>840536822</v>
      </c>
      <c r="D20" s="11">
        <v>323533999</v>
      </c>
      <c r="E20" s="11">
        <v>853598078</v>
      </c>
      <c r="F20" s="11">
        <f t="shared" si="0"/>
        <v>530064079</v>
      </c>
      <c r="G20" s="12">
        <f t="shared" si="1"/>
        <v>1.5539183600453853E-2</v>
      </c>
      <c r="H20" s="12">
        <f t="shared" si="2"/>
        <v>7.1710995562883836E-2</v>
      </c>
    </row>
    <row r="21" spans="1:8" x14ac:dyDescent="0.25">
      <c r="A21" s="13" t="s">
        <v>18</v>
      </c>
      <c r="B21" s="11">
        <v>332266691</v>
      </c>
      <c r="C21" s="11">
        <v>1903925078</v>
      </c>
      <c r="D21" s="11">
        <v>320978599</v>
      </c>
      <c r="E21" s="11">
        <v>1838825253</v>
      </c>
      <c r="F21" s="11">
        <f t="shared" si="0"/>
        <v>1517846654</v>
      </c>
      <c r="G21" s="12">
        <f t="shared" si="1"/>
        <v>-3.4192430023761683E-2</v>
      </c>
      <c r="H21" s="12">
        <f t="shared" si="2"/>
        <v>0.15448018564868624</v>
      </c>
    </row>
    <row r="22" spans="1:8" x14ac:dyDescent="0.25">
      <c r="A22" s="13" t="s">
        <v>19</v>
      </c>
      <c r="B22" s="11">
        <v>25190811</v>
      </c>
      <c r="C22" s="11">
        <v>97833283</v>
      </c>
      <c r="D22" s="11">
        <v>23807063</v>
      </c>
      <c r="E22" s="11">
        <v>94376939</v>
      </c>
      <c r="F22" s="11">
        <f t="shared" si="0"/>
        <v>70569876</v>
      </c>
      <c r="G22" s="12">
        <f t="shared" si="1"/>
        <v>-3.5328917664962753E-2</v>
      </c>
      <c r="H22" s="12">
        <f t="shared" si="2"/>
        <v>7.928631083290184E-3</v>
      </c>
    </row>
    <row r="23" spans="1:8" ht="22.5" x14ac:dyDescent="0.25">
      <c r="A23" s="13" t="s">
        <v>20</v>
      </c>
      <c r="B23" s="11">
        <v>61568198</v>
      </c>
      <c r="C23" s="11">
        <v>166390884</v>
      </c>
      <c r="D23" s="11">
        <v>45230867</v>
      </c>
      <c r="E23" s="11">
        <v>174417403</v>
      </c>
      <c r="F23" s="11">
        <f t="shared" si="0"/>
        <v>129186536</v>
      </c>
      <c r="G23" s="12">
        <f t="shared" si="1"/>
        <v>4.8238934772412173E-2</v>
      </c>
      <c r="H23" s="12">
        <f t="shared" si="2"/>
        <v>1.4652851189553314E-2</v>
      </c>
    </row>
    <row r="24" spans="1:8" x14ac:dyDescent="0.25">
      <c r="A24" s="13" t="s">
        <v>21</v>
      </c>
      <c r="B24" s="11">
        <v>171132710</v>
      </c>
      <c r="C24" s="11">
        <v>1057604386</v>
      </c>
      <c r="D24" s="11">
        <v>157433881</v>
      </c>
      <c r="E24" s="11">
        <v>1021636731</v>
      </c>
      <c r="F24" s="11">
        <f t="shared" si="0"/>
        <v>864202850</v>
      </c>
      <c r="G24" s="12">
        <f t="shared" si="1"/>
        <v>-3.400860990756141E-2</v>
      </c>
      <c r="H24" s="12">
        <f t="shared" si="2"/>
        <v>8.5827966313227977E-2</v>
      </c>
    </row>
    <row r="25" spans="1:8" x14ac:dyDescent="0.25">
      <c r="A25" s="13" t="s">
        <v>22</v>
      </c>
      <c r="B25" s="11">
        <v>525003638</v>
      </c>
      <c r="C25" s="11">
        <v>894051353</v>
      </c>
      <c r="D25" s="11">
        <v>656435908</v>
      </c>
      <c r="E25" s="11">
        <v>1390446405</v>
      </c>
      <c r="F25" s="11">
        <f t="shared" si="0"/>
        <v>734010497</v>
      </c>
      <c r="G25" s="12">
        <f t="shared" si="1"/>
        <v>0.55521984317158124</v>
      </c>
      <c r="H25" s="12">
        <f t="shared" si="2"/>
        <v>0.11681176252529329</v>
      </c>
    </row>
    <row r="26" spans="1:8" x14ac:dyDescent="0.25">
      <c r="A26" s="13" t="s">
        <v>23</v>
      </c>
      <c r="B26" s="11">
        <v>60554488</v>
      </c>
      <c r="C26" s="11">
        <v>6023629</v>
      </c>
      <c r="D26" s="11">
        <v>109377015</v>
      </c>
      <c r="E26" s="11">
        <v>5203466</v>
      </c>
      <c r="F26" s="11">
        <f t="shared" si="0"/>
        <v>-104173549</v>
      </c>
      <c r="G26" s="12">
        <f t="shared" si="1"/>
        <v>-0.13615762192525468</v>
      </c>
      <c r="H26" s="12">
        <f t="shared" si="2"/>
        <v>4.3714452604193526E-4</v>
      </c>
    </row>
    <row r="27" spans="1:8" x14ac:dyDescent="0.25">
      <c r="A27" s="13" t="s">
        <v>24</v>
      </c>
      <c r="B27" s="11">
        <v>325640056</v>
      </c>
      <c r="C27" s="11">
        <v>412914858</v>
      </c>
      <c r="D27" s="11">
        <v>435100242</v>
      </c>
      <c r="E27" s="11">
        <v>422362718</v>
      </c>
      <c r="F27" s="11">
        <f t="shared" si="0"/>
        <v>-12737524</v>
      </c>
      <c r="G27" s="12">
        <f t="shared" si="1"/>
        <v>2.2880891343464323E-2</v>
      </c>
      <c r="H27" s="12">
        <f t="shared" si="2"/>
        <v>3.5482801305493986E-2</v>
      </c>
    </row>
    <row r="28" spans="1:8" x14ac:dyDescent="0.25">
      <c r="A28" s="13" t="s">
        <v>25</v>
      </c>
      <c r="B28" s="11">
        <v>115645758</v>
      </c>
      <c r="C28" s="11">
        <v>423341544</v>
      </c>
      <c r="D28" s="11">
        <v>126651679</v>
      </c>
      <c r="E28" s="11">
        <v>433506338</v>
      </c>
      <c r="F28" s="11">
        <f t="shared" si="0"/>
        <v>306854659</v>
      </c>
      <c r="G28" s="12">
        <f t="shared" si="1"/>
        <v>2.401085871222693E-2</v>
      </c>
      <c r="H28" s="12">
        <f t="shared" si="2"/>
        <v>3.6418979707215346E-2</v>
      </c>
    </row>
    <row r="29" spans="1:8" x14ac:dyDescent="0.25">
      <c r="A29" s="13" t="s">
        <v>26</v>
      </c>
      <c r="B29" s="11">
        <v>180891295</v>
      </c>
      <c r="C29" s="11">
        <v>279526252</v>
      </c>
      <c r="D29" s="11">
        <v>197432981</v>
      </c>
      <c r="E29" s="11">
        <v>281458845</v>
      </c>
      <c r="F29" s="11">
        <f t="shared" si="0"/>
        <v>84025864</v>
      </c>
      <c r="G29" s="12">
        <f t="shared" si="1"/>
        <v>6.9138157370635797E-3</v>
      </c>
      <c r="H29" s="12">
        <f t="shared" si="2"/>
        <v>2.364543044921126E-2</v>
      </c>
    </row>
    <row r="30" spans="1:8" ht="22.5" x14ac:dyDescent="0.25">
      <c r="A30" s="10" t="s">
        <v>28</v>
      </c>
      <c r="B30" s="11">
        <v>9629329</v>
      </c>
      <c r="C30" s="11">
        <v>27883021</v>
      </c>
      <c r="D30" s="11">
        <v>10796300</v>
      </c>
      <c r="E30" s="11">
        <v>21399562</v>
      </c>
      <c r="F30" s="11">
        <f t="shared" si="0"/>
        <v>10603262</v>
      </c>
      <c r="G30" s="12">
        <f t="shared" si="1"/>
        <v>-0.23252354900855254</v>
      </c>
      <c r="H30" s="12">
        <f t="shared" si="2"/>
        <v>1.7977827448079815E-3</v>
      </c>
    </row>
    <row r="31" spans="1:8" ht="22.5" x14ac:dyDescent="0.25">
      <c r="A31" s="10" t="s">
        <v>29</v>
      </c>
      <c r="B31" s="11">
        <v>9883663</v>
      </c>
      <c r="C31" s="11">
        <v>18761608</v>
      </c>
      <c r="D31" s="11">
        <v>9748637</v>
      </c>
      <c r="E31" s="11">
        <v>13998749</v>
      </c>
      <c r="F31" s="11">
        <f t="shared" si="0"/>
        <v>4250112</v>
      </c>
      <c r="G31" s="12">
        <f t="shared" si="1"/>
        <v>-0.25386198240577246</v>
      </c>
      <c r="H31" s="12">
        <f t="shared" si="2"/>
        <v>1.1760385283165135E-3</v>
      </c>
    </row>
    <row r="32" spans="1:8" ht="22.5" x14ac:dyDescent="0.25">
      <c r="A32" s="10" t="s">
        <v>30</v>
      </c>
      <c r="B32" s="11">
        <v>11887</v>
      </c>
      <c r="C32" s="14">
        <v>0</v>
      </c>
      <c r="D32" s="11">
        <v>18392</v>
      </c>
      <c r="E32" s="14">
        <v>0</v>
      </c>
      <c r="F32" s="11">
        <f t="shared" si="0"/>
        <v>-18392</v>
      </c>
      <c r="G32" s="23" t="s">
        <v>42</v>
      </c>
      <c r="H32" s="12">
        <f t="shared" si="2"/>
        <v>0</v>
      </c>
    </row>
    <row r="33" spans="1:8" ht="22.5" x14ac:dyDescent="0.25">
      <c r="A33" s="10" t="s">
        <v>31</v>
      </c>
      <c r="B33" s="11">
        <v>1804328</v>
      </c>
      <c r="C33" s="11">
        <v>2107068</v>
      </c>
      <c r="D33" s="11">
        <v>1822342</v>
      </c>
      <c r="E33" s="11">
        <v>7328134</v>
      </c>
      <c r="F33" s="11">
        <f t="shared" si="0"/>
        <v>5505792</v>
      </c>
      <c r="G33" s="12">
        <f t="shared" si="1"/>
        <v>2.4778820617084971</v>
      </c>
      <c r="H33" s="12">
        <f t="shared" si="2"/>
        <v>6.1563843488201739E-4</v>
      </c>
    </row>
    <row r="34" spans="1:8" x14ac:dyDescent="0.25">
      <c r="A34" s="10" t="s">
        <v>32</v>
      </c>
      <c r="B34" s="14">
        <v>0</v>
      </c>
      <c r="C34" s="14">
        <v>0</v>
      </c>
      <c r="D34" s="14">
        <v>0</v>
      </c>
      <c r="E34" s="11">
        <v>74455</v>
      </c>
      <c r="F34" s="11">
        <f t="shared" si="0"/>
        <v>74455</v>
      </c>
      <c r="G34" s="23" t="s">
        <v>42</v>
      </c>
      <c r="H34" s="12">
        <f t="shared" si="2"/>
        <v>6.2549838293268928E-6</v>
      </c>
    </row>
    <row r="35" spans="1:8" ht="23.25" thickBot="1" x14ac:dyDescent="0.3">
      <c r="A35" s="15" t="s">
        <v>33</v>
      </c>
      <c r="B35" s="16">
        <v>38994642</v>
      </c>
      <c r="C35" s="16">
        <v>21402155</v>
      </c>
      <c r="D35" s="16">
        <v>51881980</v>
      </c>
      <c r="E35" s="16">
        <v>56745994</v>
      </c>
      <c r="F35" s="16">
        <f t="shared" si="0"/>
        <v>4864014</v>
      </c>
      <c r="G35" s="17">
        <f t="shared" si="1"/>
        <v>1.6514149626521255</v>
      </c>
      <c r="H35" s="17">
        <f t="shared" si="2"/>
        <v>4.7672456497089635E-3</v>
      </c>
    </row>
    <row r="36" spans="1:8" x14ac:dyDescent="0.25">
      <c r="A36" s="18" t="s">
        <v>35</v>
      </c>
      <c r="B36" s="19">
        <f>SUM(B30:B35,B7,B8,B9)</f>
        <v>6147108192</v>
      </c>
      <c r="C36" s="19">
        <f t="shared" ref="C36:E36" si="3">SUM(C30:C35,C7,C8,C9)</f>
        <v>10628386029</v>
      </c>
      <c r="D36" s="19">
        <f t="shared" si="3"/>
        <v>6837512933</v>
      </c>
      <c r="E36" s="19">
        <f t="shared" si="3"/>
        <v>11903308151</v>
      </c>
      <c r="F36" s="19">
        <f t="shared" si="0"/>
        <v>5065795218</v>
      </c>
      <c r="G36" s="20">
        <f t="shared" si="1"/>
        <v>0.11995444261445916</v>
      </c>
      <c r="H36" s="20">
        <f t="shared" si="2"/>
        <v>1</v>
      </c>
    </row>
    <row r="37" spans="1:8" x14ac:dyDescent="0.25">
      <c r="A37" s="21"/>
    </row>
    <row r="38" spans="1:8" x14ac:dyDescent="0.25">
      <c r="A38" s="24" t="s">
        <v>34</v>
      </c>
    </row>
  </sheetData>
  <mergeCells count="5">
    <mergeCell ref="F5:H5"/>
    <mergeCell ref="A4:B4"/>
    <mergeCell ref="A5:A6"/>
    <mergeCell ref="B5:C5"/>
    <mergeCell ref="D5:E5"/>
  </mergeCells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showGridLines="0" tabSelected="1" workbookViewId="0"/>
  </sheetViews>
  <sheetFormatPr defaultRowHeight="15" x14ac:dyDescent="0.25"/>
  <cols>
    <col min="1" max="1" width="44.140625" style="1" customWidth="1"/>
    <col min="2" max="2" width="11.42578125" style="1" bestFit="1" customWidth="1"/>
    <col min="3" max="3" width="11.85546875" style="1" bestFit="1" customWidth="1"/>
    <col min="4" max="5" width="11.42578125" style="1" bestFit="1" customWidth="1"/>
    <col min="6" max="6" width="10.85546875" style="1" customWidth="1"/>
    <col min="7" max="8" width="9.28515625" style="1" bestFit="1" customWidth="1"/>
  </cols>
  <sheetData>
    <row r="1" spans="1:8" x14ac:dyDescent="0.25">
      <c r="A1" s="22" t="s">
        <v>41</v>
      </c>
    </row>
    <row r="2" spans="1:8" ht="9.75" customHeight="1" x14ac:dyDescent="0.25"/>
    <row r="3" spans="1:8" ht="22.5" customHeight="1" x14ac:dyDescent="0.25">
      <c r="A3" s="2" t="s">
        <v>0</v>
      </c>
    </row>
    <row r="4" spans="1:8" ht="15.75" thickBot="1" x14ac:dyDescent="0.3">
      <c r="A4" s="3" t="s">
        <v>36</v>
      </c>
      <c r="B4" s="3"/>
      <c r="F4" s="4"/>
      <c r="G4" s="4"/>
      <c r="H4" s="4"/>
    </row>
    <row r="5" spans="1:8" ht="15.75" customHeight="1" thickBot="1" x14ac:dyDescent="0.3">
      <c r="A5" s="5" t="s">
        <v>1</v>
      </c>
      <c r="B5" s="6">
        <v>2018</v>
      </c>
      <c r="C5" s="6"/>
      <c r="D5" s="6" t="s">
        <v>2</v>
      </c>
      <c r="E5" s="6"/>
      <c r="F5" s="7" t="s">
        <v>2</v>
      </c>
      <c r="G5" s="7"/>
      <c r="H5" s="7"/>
    </row>
    <row r="6" spans="1:8" ht="23.25" thickBot="1" x14ac:dyDescent="0.3">
      <c r="A6" s="8"/>
      <c r="B6" s="9" t="s">
        <v>3</v>
      </c>
      <c r="C6" s="9" t="s">
        <v>4</v>
      </c>
      <c r="D6" s="9" t="s">
        <v>3</v>
      </c>
      <c r="E6" s="9" t="s">
        <v>4</v>
      </c>
      <c r="F6" s="9" t="s">
        <v>38</v>
      </c>
      <c r="G6" s="9" t="s">
        <v>39</v>
      </c>
      <c r="H6" s="9" t="s">
        <v>40</v>
      </c>
    </row>
    <row r="7" spans="1:8" ht="22.5" x14ac:dyDescent="0.25">
      <c r="A7" s="10" t="s">
        <v>5</v>
      </c>
      <c r="B7" s="11">
        <v>1261610</v>
      </c>
      <c r="C7" s="11">
        <v>53737</v>
      </c>
      <c r="D7" s="11">
        <v>774329</v>
      </c>
      <c r="E7" s="11">
        <v>864568</v>
      </c>
      <c r="F7" s="11">
        <f>E7-D7</f>
        <v>90239</v>
      </c>
      <c r="G7" s="12">
        <f>(E7-C7)/C7</f>
        <v>15.08887730986099</v>
      </c>
      <c r="H7" s="12">
        <f>E7/$E$36</f>
        <v>1.9711548003266089E-3</v>
      </c>
    </row>
    <row r="8" spans="1:8" x14ac:dyDescent="0.25">
      <c r="A8" s="10" t="s">
        <v>6</v>
      </c>
      <c r="B8" s="11">
        <v>15817</v>
      </c>
      <c r="C8" s="11">
        <v>2465</v>
      </c>
      <c r="D8" s="11">
        <v>54779</v>
      </c>
      <c r="E8" s="11">
        <v>0</v>
      </c>
      <c r="F8" s="11">
        <f t="shared" ref="F8:F36" si="0">E8-D8</f>
        <v>-54779</v>
      </c>
      <c r="G8" s="12">
        <f t="shared" ref="G8:G36" si="1">(E8-C8)/C8</f>
        <v>-1</v>
      </c>
      <c r="H8" s="12">
        <f t="shared" ref="H8:H36" si="2">E8/$E$36</f>
        <v>0</v>
      </c>
    </row>
    <row r="9" spans="1:8" x14ac:dyDescent="0.25">
      <c r="A9" s="10" t="s">
        <v>27</v>
      </c>
      <c r="B9" s="11">
        <v>707723121</v>
      </c>
      <c r="C9" s="11">
        <v>376657963</v>
      </c>
      <c r="D9" s="11">
        <v>736949888</v>
      </c>
      <c r="E9" s="11">
        <v>431802703</v>
      </c>
      <c r="F9" s="11">
        <f t="shared" si="0"/>
        <v>-305147185</v>
      </c>
      <c r="G9" s="12">
        <f t="shared" si="1"/>
        <v>0.14640534760179755</v>
      </c>
      <c r="H9" s="12">
        <f t="shared" si="2"/>
        <v>0.98448007653817293</v>
      </c>
    </row>
    <row r="10" spans="1:8" x14ac:dyDescent="0.25">
      <c r="A10" s="13" t="s">
        <v>7</v>
      </c>
      <c r="B10" s="11">
        <v>5093852</v>
      </c>
      <c r="C10" s="11">
        <v>14088465</v>
      </c>
      <c r="D10" s="11">
        <v>6501268</v>
      </c>
      <c r="E10" s="11">
        <v>4868844</v>
      </c>
      <c r="F10" s="11">
        <f t="shared" si="0"/>
        <v>-1632424</v>
      </c>
      <c r="G10" s="12">
        <f t="shared" si="1"/>
        <v>-0.6544091922008537</v>
      </c>
      <c r="H10" s="12">
        <f t="shared" si="2"/>
        <v>1.1100625078237234E-2</v>
      </c>
    </row>
    <row r="11" spans="1:8" x14ac:dyDescent="0.25">
      <c r="A11" s="13" t="s">
        <v>8</v>
      </c>
      <c r="B11" s="11">
        <v>235653245</v>
      </c>
      <c r="C11" s="11">
        <v>26519073</v>
      </c>
      <c r="D11" s="11">
        <v>255786385</v>
      </c>
      <c r="E11" s="11">
        <v>27037971</v>
      </c>
      <c r="F11" s="11">
        <f t="shared" si="0"/>
        <v>-228748414</v>
      </c>
      <c r="G11" s="12">
        <f t="shared" si="1"/>
        <v>1.9566973551451063E-2</v>
      </c>
      <c r="H11" s="12">
        <f t="shared" si="2"/>
        <v>6.1644689981287359E-2</v>
      </c>
    </row>
    <row r="12" spans="1:8" x14ac:dyDescent="0.25">
      <c r="A12" s="13" t="s">
        <v>9</v>
      </c>
      <c r="B12" s="11">
        <v>2917529</v>
      </c>
      <c r="C12" s="11">
        <v>332365</v>
      </c>
      <c r="D12" s="11">
        <v>3707366</v>
      </c>
      <c r="E12" s="11">
        <v>572738</v>
      </c>
      <c r="F12" s="11">
        <f t="shared" si="0"/>
        <v>-3134628</v>
      </c>
      <c r="G12" s="12">
        <f t="shared" si="1"/>
        <v>0.72321995396627203</v>
      </c>
      <c r="H12" s="12">
        <f t="shared" si="2"/>
        <v>1.3058027338849708E-3</v>
      </c>
    </row>
    <row r="13" spans="1:8" x14ac:dyDescent="0.25">
      <c r="A13" s="13" t="s">
        <v>10</v>
      </c>
      <c r="B13" s="11">
        <v>0</v>
      </c>
      <c r="C13" s="11">
        <v>32785</v>
      </c>
      <c r="D13" s="11">
        <v>147879</v>
      </c>
      <c r="E13" s="11">
        <v>7606</v>
      </c>
      <c r="F13" s="11">
        <f t="shared" si="0"/>
        <v>-140273</v>
      </c>
      <c r="G13" s="12">
        <f t="shared" si="1"/>
        <v>-0.76800366021046207</v>
      </c>
      <c r="H13" s="12">
        <f t="shared" si="2"/>
        <v>1.7341150044049964E-5</v>
      </c>
    </row>
    <row r="14" spans="1:8" x14ac:dyDescent="0.25">
      <c r="A14" s="13" t="s">
        <v>11</v>
      </c>
      <c r="B14" s="11">
        <v>24389963</v>
      </c>
      <c r="C14" s="11">
        <v>11889880</v>
      </c>
      <c r="D14" s="11">
        <v>23215529</v>
      </c>
      <c r="E14" s="11">
        <v>11211785</v>
      </c>
      <c r="F14" s="11">
        <f t="shared" si="0"/>
        <v>-12003744</v>
      </c>
      <c r="G14" s="12">
        <f t="shared" si="1"/>
        <v>-5.7031273654570107E-2</v>
      </c>
      <c r="H14" s="12">
        <f t="shared" si="2"/>
        <v>2.5562088607234908E-2</v>
      </c>
    </row>
    <row r="15" spans="1:8" x14ac:dyDescent="0.25">
      <c r="A15" s="13" t="s">
        <v>12</v>
      </c>
      <c r="B15" s="11">
        <v>8968852</v>
      </c>
      <c r="C15" s="11">
        <v>8448009</v>
      </c>
      <c r="D15" s="11">
        <v>8528519</v>
      </c>
      <c r="E15" s="11">
        <v>4946819</v>
      </c>
      <c r="F15" s="11">
        <f t="shared" si="0"/>
        <v>-3581700</v>
      </c>
      <c r="G15" s="12">
        <f t="shared" si="1"/>
        <v>-0.41443966264713972</v>
      </c>
      <c r="H15" s="12">
        <f t="shared" si="2"/>
        <v>1.127840264524812E-2</v>
      </c>
    </row>
    <row r="16" spans="1:8" ht="22.5" x14ac:dyDescent="0.25">
      <c r="A16" s="13" t="s">
        <v>13</v>
      </c>
      <c r="B16" s="11">
        <v>18288645</v>
      </c>
      <c r="C16" s="11">
        <v>20496497</v>
      </c>
      <c r="D16" s="11">
        <v>20731805</v>
      </c>
      <c r="E16" s="11">
        <v>12341685</v>
      </c>
      <c r="F16" s="11">
        <f t="shared" si="0"/>
        <v>-8390120</v>
      </c>
      <c r="G16" s="12">
        <f t="shared" si="1"/>
        <v>-0.3978636934886971</v>
      </c>
      <c r="H16" s="12">
        <f t="shared" si="2"/>
        <v>2.8138181880278831E-2</v>
      </c>
    </row>
    <row r="17" spans="1:8" ht="22.5" x14ac:dyDescent="0.25">
      <c r="A17" s="13" t="s">
        <v>14</v>
      </c>
      <c r="B17" s="11">
        <v>52421599</v>
      </c>
      <c r="C17" s="11">
        <v>11085423</v>
      </c>
      <c r="D17" s="11">
        <v>68911237</v>
      </c>
      <c r="E17" s="11">
        <v>9816789</v>
      </c>
      <c r="F17" s="11">
        <f t="shared" si="0"/>
        <v>-59094448</v>
      </c>
      <c r="G17" s="12">
        <f t="shared" si="1"/>
        <v>-0.1144416410632233</v>
      </c>
      <c r="H17" s="12">
        <f t="shared" si="2"/>
        <v>2.2381594925030134E-2</v>
      </c>
    </row>
    <row r="18" spans="1:8" x14ac:dyDescent="0.25">
      <c r="A18" s="13" t="s">
        <v>15</v>
      </c>
      <c r="B18" s="11">
        <v>75247378</v>
      </c>
      <c r="C18" s="11">
        <v>49998276</v>
      </c>
      <c r="D18" s="11">
        <v>79150820</v>
      </c>
      <c r="E18" s="11">
        <v>22491818</v>
      </c>
      <c r="F18" s="11">
        <f t="shared" si="0"/>
        <v>-56659002</v>
      </c>
      <c r="G18" s="12">
        <f t="shared" si="1"/>
        <v>-0.55014812910749167</v>
      </c>
      <c r="H18" s="12">
        <f t="shared" si="2"/>
        <v>5.1279777899219531E-2</v>
      </c>
    </row>
    <row r="19" spans="1:8" x14ac:dyDescent="0.25">
      <c r="A19" s="13" t="s">
        <v>16</v>
      </c>
      <c r="B19" s="11">
        <v>108395719</v>
      </c>
      <c r="C19" s="11">
        <v>15245282</v>
      </c>
      <c r="D19" s="11">
        <v>109122756</v>
      </c>
      <c r="E19" s="11">
        <v>15344666</v>
      </c>
      <c r="F19" s="11">
        <f t="shared" si="0"/>
        <v>-93778090</v>
      </c>
      <c r="G19" s="12">
        <f t="shared" si="1"/>
        <v>6.519000435675772E-3</v>
      </c>
      <c r="H19" s="12">
        <f t="shared" si="2"/>
        <v>3.4984769324458584E-2</v>
      </c>
    </row>
    <row r="20" spans="1:8" x14ac:dyDescent="0.25">
      <c r="A20" s="13" t="s">
        <v>17</v>
      </c>
      <c r="B20" s="11">
        <v>62595950</v>
      </c>
      <c r="C20" s="11">
        <v>39016539</v>
      </c>
      <c r="D20" s="11">
        <v>62592691</v>
      </c>
      <c r="E20" s="11">
        <v>36210313</v>
      </c>
      <c r="F20" s="11">
        <f t="shared" si="0"/>
        <v>-26382378</v>
      </c>
      <c r="G20" s="12">
        <f t="shared" si="1"/>
        <v>-7.1924011507017577E-2</v>
      </c>
      <c r="H20" s="12">
        <f t="shared" si="2"/>
        <v>8.2556990648831582E-2</v>
      </c>
    </row>
    <row r="21" spans="1:8" x14ac:dyDescent="0.25">
      <c r="A21" s="13" t="s">
        <v>18</v>
      </c>
      <c r="B21" s="11">
        <v>34117821</v>
      </c>
      <c r="C21" s="11">
        <v>46575289</v>
      </c>
      <c r="D21" s="11">
        <v>28714534</v>
      </c>
      <c r="E21" s="11">
        <v>87148214</v>
      </c>
      <c r="F21" s="11">
        <f t="shared" si="0"/>
        <v>58433680</v>
      </c>
      <c r="G21" s="12">
        <f t="shared" si="1"/>
        <v>0.87112556617737791</v>
      </c>
      <c r="H21" s="12">
        <f t="shared" si="2"/>
        <v>0.19869185577767232</v>
      </c>
    </row>
    <row r="22" spans="1:8" x14ac:dyDescent="0.25">
      <c r="A22" s="13" t="s">
        <v>19</v>
      </c>
      <c r="B22" s="11">
        <v>261571</v>
      </c>
      <c r="C22" s="11">
        <v>502554</v>
      </c>
      <c r="D22" s="11">
        <v>376670</v>
      </c>
      <c r="E22" s="11">
        <v>1842877</v>
      </c>
      <c r="F22" s="11">
        <f t="shared" si="0"/>
        <v>1466207</v>
      </c>
      <c r="G22" s="12">
        <f t="shared" si="1"/>
        <v>2.6670228472960118</v>
      </c>
      <c r="H22" s="12">
        <f t="shared" si="2"/>
        <v>4.2016311556309048E-3</v>
      </c>
    </row>
    <row r="23" spans="1:8" ht="22.5" x14ac:dyDescent="0.25">
      <c r="A23" s="13" t="s">
        <v>20</v>
      </c>
      <c r="B23" s="11">
        <v>3692290</v>
      </c>
      <c r="C23" s="11">
        <v>15711811</v>
      </c>
      <c r="D23" s="11">
        <v>3180086</v>
      </c>
      <c r="E23" s="11">
        <v>15723780</v>
      </c>
      <c r="F23" s="11">
        <f t="shared" si="0"/>
        <v>12543694</v>
      </c>
      <c r="G23" s="12">
        <f t="shared" si="1"/>
        <v>7.6178360343056575E-4</v>
      </c>
      <c r="H23" s="12">
        <f t="shared" si="2"/>
        <v>3.5849122829296864E-2</v>
      </c>
    </row>
    <row r="24" spans="1:8" x14ac:dyDescent="0.25">
      <c r="A24" s="13" t="s">
        <v>21</v>
      </c>
      <c r="B24" s="11">
        <v>13105028</v>
      </c>
      <c r="C24" s="11">
        <v>74306498</v>
      </c>
      <c r="D24" s="11">
        <v>9845441</v>
      </c>
      <c r="E24" s="11">
        <v>78127367</v>
      </c>
      <c r="F24" s="11">
        <f t="shared" si="0"/>
        <v>68281926</v>
      </c>
      <c r="G24" s="12">
        <f t="shared" si="1"/>
        <v>5.1420388564133383E-2</v>
      </c>
      <c r="H24" s="12">
        <f t="shared" si="2"/>
        <v>0.17812495315455662</v>
      </c>
    </row>
    <row r="25" spans="1:8" x14ac:dyDescent="0.25">
      <c r="A25" s="13" t="s">
        <v>22</v>
      </c>
      <c r="B25" s="11">
        <v>14549</v>
      </c>
      <c r="C25" s="11">
        <v>21528764</v>
      </c>
      <c r="D25" s="11">
        <v>118808</v>
      </c>
      <c r="E25" s="11">
        <v>83852627</v>
      </c>
      <c r="F25" s="11">
        <f t="shared" si="0"/>
        <v>83733819</v>
      </c>
      <c r="G25" s="12">
        <f t="shared" si="1"/>
        <v>2.894911338152065</v>
      </c>
      <c r="H25" s="12">
        <f t="shared" si="2"/>
        <v>0.19117814704111954</v>
      </c>
    </row>
    <row r="26" spans="1:8" x14ac:dyDescent="0.25">
      <c r="A26" s="13" t="s">
        <v>23</v>
      </c>
      <c r="B26" s="11">
        <v>311494</v>
      </c>
      <c r="C26" s="11">
        <v>161292</v>
      </c>
      <c r="D26" s="11">
        <v>401976</v>
      </c>
      <c r="E26" s="11">
        <v>88187</v>
      </c>
      <c r="F26" s="11">
        <f t="shared" si="0"/>
        <v>-313789</v>
      </c>
      <c r="G26" s="12">
        <f t="shared" si="1"/>
        <v>-0.45324628623862312</v>
      </c>
      <c r="H26" s="12">
        <f t="shared" si="2"/>
        <v>2.0106021547917883E-4</v>
      </c>
    </row>
    <row r="27" spans="1:8" x14ac:dyDescent="0.25">
      <c r="A27" s="13" t="s">
        <v>24</v>
      </c>
      <c r="B27" s="11">
        <v>16798672</v>
      </c>
      <c r="C27" s="11">
        <v>7346813</v>
      </c>
      <c r="D27" s="11">
        <v>16765812</v>
      </c>
      <c r="E27" s="11">
        <v>5066127</v>
      </c>
      <c r="F27" s="11">
        <f t="shared" si="0"/>
        <v>-11699685</v>
      </c>
      <c r="G27" s="12">
        <f t="shared" si="1"/>
        <v>-0.31043201997927539</v>
      </c>
      <c r="H27" s="12">
        <f t="shared" si="2"/>
        <v>1.15504165723393E-2</v>
      </c>
    </row>
    <row r="28" spans="1:8" x14ac:dyDescent="0.25">
      <c r="A28" s="13" t="s">
        <v>25</v>
      </c>
      <c r="B28" s="11">
        <v>14469648</v>
      </c>
      <c r="C28" s="11">
        <v>1540770</v>
      </c>
      <c r="D28" s="11">
        <v>8654581</v>
      </c>
      <c r="E28" s="11">
        <v>2412367</v>
      </c>
      <c r="F28" s="11">
        <f t="shared" si="0"/>
        <v>-6242214</v>
      </c>
      <c r="G28" s="12">
        <f t="shared" si="1"/>
        <v>0.5656892333054252</v>
      </c>
      <c r="H28" s="12">
        <f t="shared" si="2"/>
        <v>5.5000286758236493E-3</v>
      </c>
    </row>
    <row r="29" spans="1:8" x14ac:dyDescent="0.25">
      <c r="A29" s="13" t="s">
        <v>26</v>
      </c>
      <c r="B29" s="11">
        <v>30979316</v>
      </c>
      <c r="C29" s="11">
        <v>11831578</v>
      </c>
      <c r="D29" s="11">
        <v>30495725</v>
      </c>
      <c r="E29" s="11">
        <v>12690123</v>
      </c>
      <c r="F29" s="11">
        <f t="shared" si="0"/>
        <v>-17805602</v>
      </c>
      <c r="G29" s="12">
        <f t="shared" si="1"/>
        <v>7.2563862571839527E-2</v>
      </c>
      <c r="H29" s="12">
        <f t="shared" si="2"/>
        <v>2.8932596242499272E-2</v>
      </c>
    </row>
    <row r="30" spans="1:8" ht="22.5" x14ac:dyDescent="0.25">
      <c r="A30" s="10" t="s">
        <v>28</v>
      </c>
      <c r="B30" s="11">
        <v>1646</v>
      </c>
      <c r="C30" s="11">
        <v>9185282</v>
      </c>
      <c r="D30" s="11">
        <v>0</v>
      </c>
      <c r="E30" s="11">
        <v>5333114</v>
      </c>
      <c r="F30" s="11">
        <f t="shared" si="0"/>
        <v>5333114</v>
      </c>
      <c r="G30" s="12">
        <f t="shared" si="1"/>
        <v>-0.41938483761304224</v>
      </c>
      <c r="H30" s="12">
        <f t="shared" si="2"/>
        <v>1.2159128329742766E-2</v>
      </c>
    </row>
    <row r="31" spans="1:8" ht="22.5" x14ac:dyDescent="0.25">
      <c r="A31" s="10" t="s">
        <v>29</v>
      </c>
      <c r="B31" s="11">
        <v>620363</v>
      </c>
      <c r="C31" s="11">
        <v>602395</v>
      </c>
      <c r="D31" s="11">
        <v>700171</v>
      </c>
      <c r="E31" s="11">
        <v>580244</v>
      </c>
      <c r="F31" s="11">
        <f t="shared" si="0"/>
        <v>-119927</v>
      </c>
      <c r="G31" s="12">
        <f t="shared" si="1"/>
        <v>-3.6771553548751237E-2</v>
      </c>
      <c r="H31" s="12">
        <f t="shared" si="2"/>
        <v>1.3229158908966247E-3</v>
      </c>
    </row>
    <row r="32" spans="1:8" ht="22.5" x14ac:dyDescent="0.25">
      <c r="A32" s="10" t="s">
        <v>30</v>
      </c>
      <c r="B32" s="11">
        <v>0</v>
      </c>
      <c r="C32" s="14">
        <v>0</v>
      </c>
      <c r="D32" s="11">
        <v>0</v>
      </c>
      <c r="E32" s="14">
        <v>0</v>
      </c>
      <c r="F32" s="11">
        <f t="shared" si="0"/>
        <v>0</v>
      </c>
      <c r="G32" s="23" t="s">
        <v>42</v>
      </c>
      <c r="H32" s="12">
        <f t="shared" si="2"/>
        <v>0</v>
      </c>
    </row>
    <row r="33" spans="1:8" ht="22.5" x14ac:dyDescent="0.25">
      <c r="A33" s="10" t="s">
        <v>31</v>
      </c>
      <c r="B33" s="11">
        <v>0</v>
      </c>
      <c r="C33" s="11">
        <v>1600</v>
      </c>
      <c r="D33" s="11">
        <v>1286</v>
      </c>
      <c r="E33" s="11">
        <v>0</v>
      </c>
      <c r="F33" s="11">
        <f t="shared" si="0"/>
        <v>-1286</v>
      </c>
      <c r="G33" s="12">
        <f t="shared" si="1"/>
        <v>-1</v>
      </c>
      <c r="H33" s="12">
        <f t="shared" si="2"/>
        <v>0</v>
      </c>
    </row>
    <row r="34" spans="1:8" x14ac:dyDescent="0.25">
      <c r="A34" s="10" t="s">
        <v>32</v>
      </c>
      <c r="B34" s="14">
        <v>0</v>
      </c>
      <c r="C34" s="14">
        <v>0</v>
      </c>
      <c r="D34" s="14">
        <v>0</v>
      </c>
      <c r="E34" s="11">
        <v>0</v>
      </c>
      <c r="F34" s="11">
        <f t="shared" si="0"/>
        <v>0</v>
      </c>
      <c r="G34" s="23" t="s">
        <v>42</v>
      </c>
      <c r="H34" s="12">
        <f t="shared" si="2"/>
        <v>0</v>
      </c>
    </row>
    <row r="35" spans="1:8" ht="23.25" thickBot="1" x14ac:dyDescent="0.3">
      <c r="A35" s="15" t="s">
        <v>33</v>
      </c>
      <c r="B35" s="16">
        <v>10198</v>
      </c>
      <c r="C35" s="16">
        <v>25627</v>
      </c>
      <c r="D35" s="16">
        <v>2783</v>
      </c>
      <c r="E35" s="16">
        <v>29266</v>
      </c>
      <c r="F35" s="16">
        <f t="shared" si="0"/>
        <v>26483</v>
      </c>
      <c r="G35" s="17">
        <f t="shared" si="1"/>
        <v>0.14199867327428103</v>
      </c>
      <c r="H35" s="17">
        <f t="shared" si="2"/>
        <v>6.6724440861052627E-5</v>
      </c>
    </row>
    <row r="36" spans="1:8" x14ac:dyDescent="0.25">
      <c r="A36" s="18" t="s">
        <v>35</v>
      </c>
      <c r="B36" s="19">
        <f>SUM(B30:B35,B7,B8,B9)</f>
        <v>709632755</v>
      </c>
      <c r="C36" s="19">
        <f t="shared" ref="C36:E36" si="3">SUM(C30:C35,C7,C8,C9)</f>
        <v>386529069</v>
      </c>
      <c r="D36" s="19">
        <f t="shared" si="3"/>
        <v>738483236</v>
      </c>
      <c r="E36" s="19">
        <f t="shared" si="3"/>
        <v>438609895</v>
      </c>
      <c r="F36" s="19">
        <f t="shared" si="0"/>
        <v>-299873341</v>
      </c>
      <c r="G36" s="20">
        <f t="shared" si="1"/>
        <v>0.13473973932863506</v>
      </c>
      <c r="H36" s="20">
        <f t="shared" si="2"/>
        <v>1</v>
      </c>
    </row>
    <row r="37" spans="1:8" x14ac:dyDescent="0.25">
      <c r="A37" s="21"/>
    </row>
    <row r="38" spans="1:8" x14ac:dyDescent="0.25">
      <c r="A38" s="24" t="s">
        <v>34</v>
      </c>
    </row>
  </sheetData>
  <mergeCells count="5">
    <mergeCell ref="A4:B4"/>
    <mergeCell ref="A5:A6"/>
    <mergeCell ref="B5:C5"/>
    <mergeCell ref="D5:E5"/>
    <mergeCell ref="F5:H5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Totale</vt:lpstr>
      <vt:lpstr>Cina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cotti elena</cp:lastModifiedBy>
  <dcterms:created xsi:type="dcterms:W3CDTF">2020-02-22T13:39:28Z</dcterms:created>
  <dcterms:modified xsi:type="dcterms:W3CDTF">2020-02-24T08:33:37Z</dcterms:modified>
</cp:coreProperties>
</file>