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Bo" sheetId="1" r:id="rId1"/>
    <sheet name="Er" sheetId="2" r:id="rId2"/>
    <sheet name="It" sheetId="3" r:id="rId3"/>
  </sheets>
  <externalReferences>
    <externalReference r:id="rId6"/>
    <externalReference r:id="rId7"/>
  </externalReferences>
  <definedNames>
    <definedName name="\a">#N/A</definedName>
    <definedName name="_2">'[2]BoSettori'!$A$51:$R$55</definedName>
    <definedName name="A">#REF!</definedName>
    <definedName name="Area" localSheetId="0">#REF!</definedName>
    <definedName name="Area" localSheetId="1">#REF!</definedName>
    <definedName name="Area" localSheetId="2">#REF!</definedName>
    <definedName name="Area">#REF!</definedName>
    <definedName name="BO00">#REF!</definedName>
    <definedName name="BO94_">#REF!</definedName>
    <definedName name="BO95_">#REF!</definedName>
    <definedName name="BO96_">#REF!</definedName>
    <definedName name="BO97_">#REF!</definedName>
    <definedName name="BO98_">#REF!</definedName>
    <definedName name="BO99_">#REF!</definedName>
    <definedName name="BOES00">'[2]BoSettori'!$DH$30:$FH$30</definedName>
    <definedName name="BOES01">'[2]BoSettori'!$DH$31:$FH$31</definedName>
    <definedName name="BOES02">'[2]BoSettori'!$DH$32:$FH$32</definedName>
    <definedName name="BOES04">'[2]BoSettori'!$DH$34:$FH$34</definedName>
    <definedName name="BOES99">'[2]BoSettori'!$DH$29:$FH$29</definedName>
    <definedName name="BOIM00">'[2]BoSettori'!$B$30:$BB$30</definedName>
    <definedName name="BOIM01">'[2]BoSettori'!$B$31:$BB$31</definedName>
    <definedName name="BOIM02">'[2]BoSettori'!$B$32:$BB$32</definedName>
    <definedName name="BOIM04">'[2]BoSettori'!$B$34:$BB$34</definedName>
    <definedName name="BOIM99">'[2]BoSettori'!$B$29:$BB$29</definedName>
    <definedName name="ES00">#REF!</definedName>
    <definedName name="ES99_">#REF!</definedName>
    <definedName name="F">#REF!</definedName>
    <definedName name="HTML_CodePage" hidden="1">1252</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#REF!</definedName>
    <definedName name="IM00">#REF!</definedName>
    <definedName name="IM99_">#REF!</definedName>
    <definedName name="N">#REF!</definedName>
    <definedName name="rrrr" hidden="1">{"'Tav19'!$A$1:$AB$128"}</definedName>
    <definedName name="wew" hidden="1">{"'Tav19'!$A$1:$AB$128"}</definedName>
  </definedNames>
  <calcPr fullCalcOnLoad="1"/>
</workbook>
</file>

<file path=xl/sharedStrings.xml><?xml version="1.0" encoding="utf-8"?>
<sst xmlns="http://schemas.openxmlformats.org/spreadsheetml/2006/main" count="164" uniqueCount="44">
  <si>
    <t>MERCE</t>
  </si>
  <si>
    <t>saldo</t>
  </si>
  <si>
    <t>var. %</t>
  </si>
  <si>
    <t>import</t>
  </si>
  <si>
    <t>export</t>
  </si>
  <si>
    <t xml:space="preserve">Fonte: Istat, Coeweb </t>
  </si>
  <si>
    <t>A-PRODOTTI DELL'AGRICOLTURA, DELLA SILVICOLTURA E DELLA PESCA</t>
  </si>
  <si>
    <t>B-PRODOTTI DELL'ESTRAZIONE DI MINERALI DA CAVE E MINIERE</t>
  </si>
  <si>
    <t>C-PRODOTTI DELLE ATTIVITA' MANIFATTURIERE</t>
  </si>
  <si>
    <t>CA-Prodotti alimentari, bevande e tabacco</t>
  </si>
  <si>
    <t>CB-Prodotti tessili, abbigliamento, pelli e accessori</t>
  </si>
  <si>
    <t>CC-Legno e prodotti in legno; carta e stampa</t>
  </si>
  <si>
    <t>CE-Sostanze e prodotti chimici</t>
  </si>
  <si>
    <t>CF-Articoli farmaceutici, chimico-medicinali e botanici</t>
  </si>
  <si>
    <t>CG-Articoli in gomma e materie plastiche, altri prodotti della lavorazione di minerali non metalliferi</t>
  </si>
  <si>
    <t>CH-Metalli di base e prodotti in metallo, esclusi macchine e impianti</t>
  </si>
  <si>
    <t>CI-Computer, apparecchi elettronici e ottici</t>
  </si>
  <si>
    <t>CJ-Apparecchi elettrici</t>
  </si>
  <si>
    <t>CK-Macchinari ed apparecchi n.c.a.</t>
  </si>
  <si>
    <t>CL-Mezzi di trasporto</t>
  </si>
  <si>
    <t>CM-Prodotti delle altre attività manifatturiere</t>
  </si>
  <si>
    <t>E-PRODOTTI DELLE ATTIVITA' DI TRATTAMENTO DEI RIFIUTI E RISANAMENTO</t>
  </si>
  <si>
    <t>J-PRODOTTI DELLE ATTIVITA' DEI SERVIZI DI INFORMAZIONE E COMUNICAZIONE</t>
  </si>
  <si>
    <t>M-PRODOTTI DELLE ATTIVITA' PROFESSIONALI, SCIENTIFICHE E TECNICHE</t>
  </si>
  <si>
    <t>R-PRODOTTI DELLE ATTIVITA' ARTISTICHE, SPORTIVE, DI INTRATTENIMENTO E DIVERTIMENTO</t>
  </si>
  <si>
    <t>S-PRODOTTI DELLE ALTRE ATTIVITA' DI SERVIZI</t>
  </si>
  <si>
    <t>V-MERCI DICHIARATE COME PROVVISTE DI BORDO, MERCI NAZIONALI DI RITORNO E RESPINTE, MERCI VARIE</t>
  </si>
  <si>
    <t>CD-Coke e prodotti petroliferi raffinati</t>
  </si>
  <si>
    <t>D-ENERGIA ELETTRICA, GAS, VAPORE E ARIA CONDIZIONATA</t>
  </si>
  <si>
    <t>-</t>
  </si>
  <si>
    <t>2017 provvisorio</t>
  </si>
  <si>
    <t>peso % export 2017</t>
  </si>
  <si>
    <t xml:space="preserve">Elaborazione: Ufficio Statistica Camera di commercio di Bologna </t>
  </si>
  <si>
    <t>TOTALE BOLOGNA</t>
  </si>
  <si>
    <t>TOTALE ITALIA</t>
  </si>
  <si>
    <t>Import Export BOLOGNA - TUNISIA</t>
  </si>
  <si>
    <t>Periodo riferimento: anno 2017 - Valori in Euro</t>
  </si>
  <si>
    <t>TOTALE DA/VS TUNISIA</t>
  </si>
  <si>
    <t>PESO % TUNISIA su TOTALE BOLOGNA</t>
  </si>
  <si>
    <t>Import Export EMILIA ROMAGNA - TUNISIA</t>
  </si>
  <si>
    <t>TOTALE EMILIA ROMAGNA</t>
  </si>
  <si>
    <t>PESO % TUNISIA su TOTALE EMILIA ROMAGNA</t>
  </si>
  <si>
    <t>Import Export ITALIA - TUNISIA</t>
  </si>
  <si>
    <t>PESO % TUNISIA su TOTALE ITALIA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</si>
</sst>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0.0"/>
    <numFmt numFmtId="167" formatCode="#,##0.0"/>
    <numFmt numFmtId="168" formatCode="&quot;Sì&quot;;&quot;Sì&quot;;&quot;No&quot;"/>
    <numFmt numFmtId="169" formatCode="&quot;Vero&quot;;&quot;Vero&quot;;&quot;Falso&quot;"/>
    <numFmt numFmtId="170" formatCode="&quot;Attivo&quot;;&quot;Attivo&quot;;&quot;Disattivo&quot;"/>
    <numFmt numFmtId="171" formatCode="[$€-2]\ #.##000_);[Red]\([$€-2]\ #.##000\)"/>
    <numFmt numFmtId="172" formatCode="0.0%"/>
    <numFmt numFmtId="173" formatCode="#,##0.000"/>
    <numFmt numFmtId="174" formatCode="&quot;Attivo&quot;;&quot;Attivo&quot;;&quot;Inattivo&quot;"/>
    <numFmt numFmtId="175" formatCode="0.000%"/>
    <numFmt numFmtId="176" formatCode="0.0000%"/>
  </numFmts>
  <fonts count="32">
    <font>
      <sz val="10"/>
      <name val="Arial"/>
      <family val="0"/>
    </font>
    <font>
      <u val="single"/>
      <sz val="10"/>
      <color indexed="12"/>
      <name val="Arial"/>
      <family val="2"/>
    </font>
    <font>
      <u val="single"/>
      <sz val="10"/>
      <color indexed="36"/>
      <name val="Arial"/>
      <family val="2"/>
    </font>
    <font>
      <sz val="8"/>
      <name val="Arial"/>
      <family val="2"/>
    </font>
    <font>
      <sz val="9"/>
      <color indexed="10"/>
      <name val="Arial"/>
      <family val="2"/>
    </font>
    <font>
      <sz val="7.5"/>
      <name val="Verdana"/>
      <family val="2"/>
    </font>
    <font>
      <b/>
      <sz val="7.5"/>
      <name val="Verdana"/>
      <family val="2"/>
    </font>
    <font>
      <b/>
      <sz val="7.5"/>
      <color indexed="10"/>
      <name val="Arial"/>
      <family val="2"/>
    </font>
    <font>
      <sz val="7.5"/>
      <name val="Arial"/>
      <family val="2"/>
    </font>
    <font>
      <b/>
      <sz val="7.5"/>
      <name val="Arial"/>
      <family val="2"/>
    </font>
    <font>
      <b/>
      <sz val="12"/>
      <name val="Arial"/>
      <family val="2"/>
    </font>
    <font>
      <b/>
      <sz val="9"/>
      <name val="Arial"/>
      <family val="2"/>
    </font>
    <font>
      <b/>
      <sz val="10"/>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8"/>
      <color indexed="8"/>
      <name val="Times New Roman"/>
      <family val="1"/>
    </font>
    <font>
      <sz val="9"/>
      <color indexed="60"/>
      <name val="Arial"/>
      <family val="2"/>
    </font>
    <font>
      <b/>
      <sz val="9"/>
      <color indexed="63"/>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medium">
        <color indexed="8"/>
      </bottom>
    </border>
    <border>
      <left>
        <color indexed="63"/>
      </left>
      <right style="medium"/>
      <top>
        <color indexed="63"/>
      </top>
      <bottom style="medium"/>
    </border>
    <border>
      <left style="medium"/>
      <right>
        <color indexed="63"/>
      </right>
      <top>
        <color indexed="63"/>
      </top>
      <bottom style="medium">
        <color indexed="8"/>
      </bottom>
    </border>
    <border>
      <left>
        <color indexed="63"/>
      </left>
      <right style="medium"/>
      <top>
        <color indexed="63"/>
      </top>
      <bottom style="medium">
        <color indexed="8"/>
      </bottom>
    </border>
    <border>
      <left style="medium">
        <color indexed="8"/>
      </left>
      <right>
        <color indexed="63"/>
      </right>
      <top style="medium"/>
      <bottom style="medium"/>
    </border>
    <border>
      <left style="medium"/>
      <right>
        <color indexed="63"/>
      </right>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right style="medium">
        <color indexed="8"/>
      </right>
      <top>
        <color indexed="63"/>
      </top>
      <bottom>
        <color indexed="63"/>
      </bottom>
    </border>
    <border>
      <left style="medium">
        <color indexed="8"/>
      </left>
      <right>
        <color indexed="63"/>
      </right>
      <top>
        <color indexed="63"/>
      </top>
      <bottom style="medium"/>
    </border>
    <border>
      <left style="medium"/>
      <right style="medium">
        <color indexed="8"/>
      </right>
      <top>
        <color indexed="63"/>
      </top>
      <bottom style="medium"/>
    </border>
    <border>
      <left style="medium"/>
      <right>
        <color indexed="63"/>
      </right>
      <top style="medium"/>
      <bottom>
        <color indexed="63"/>
      </bottom>
    </border>
    <border>
      <left>
        <color indexed="63"/>
      </left>
      <right>
        <color indexed="63"/>
      </right>
      <top style="medium">
        <color indexed="8"/>
      </top>
      <bottom style="medium">
        <color indexed="8"/>
      </bottom>
    </border>
    <border>
      <left style="medium"/>
      <right>
        <color indexed="63"/>
      </right>
      <top style="medium"/>
      <bottom style="medium">
        <color indexed="8"/>
      </bottom>
    </border>
    <border>
      <left>
        <color indexed="63"/>
      </left>
      <right style="medium"/>
      <top style="medium"/>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1" applyNumberFormat="0" applyAlignment="0" applyProtection="0"/>
    <xf numFmtId="0" fontId="16" fillId="0" borderId="2" applyNumberFormat="0" applyFill="0" applyAlignment="0" applyProtection="0"/>
    <xf numFmtId="0" fontId="17"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44" fontId="0" fillId="0" borderId="0" applyFont="0" applyFill="0" applyBorder="0" applyAlignment="0" applyProtection="0"/>
    <xf numFmtId="0" fontId="18" fillId="7" borderId="1" applyNumberFormat="0" applyAlignment="0" applyProtection="0"/>
    <xf numFmtId="43" fontId="0" fillId="0" borderId="0" applyFont="0" applyFill="0" applyBorder="0" applyAlignment="0" applyProtection="0"/>
    <xf numFmtId="165" fontId="19" fillId="0" borderId="0" applyFont="0" applyFill="0" applyBorder="0" applyAlignment="0" applyProtection="0"/>
    <xf numFmtId="41"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3" borderId="0" applyNumberFormat="0" applyBorder="0" applyAlignment="0" applyProtection="0"/>
    <xf numFmtId="0" fontId="29" fillId="4" borderId="0" applyNumberFormat="0" applyBorder="0" applyAlignment="0" applyProtection="0"/>
    <xf numFmtId="44" fontId="0" fillId="0" borderId="0" applyFont="0" applyFill="0" applyBorder="0" applyAlignment="0" applyProtection="0"/>
    <xf numFmtId="164" fontId="19"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Border="1" applyAlignment="1">
      <alignment/>
    </xf>
    <xf numFmtId="0" fontId="0" fillId="0" borderId="0" xfId="0" applyFont="1" applyAlignment="1">
      <alignment/>
    </xf>
    <xf numFmtId="0" fontId="8" fillId="0" borderId="0" xfId="0" applyFont="1" applyBorder="1" applyAlignment="1">
      <alignment horizontal="left" wrapText="1"/>
    </xf>
    <xf numFmtId="0" fontId="9" fillId="0" borderId="10" xfId="0" applyFont="1" applyBorder="1" applyAlignment="1">
      <alignment horizontal="righ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right" vertical="center" wrapText="1"/>
    </xf>
    <xf numFmtId="3" fontId="4" fillId="0" borderId="13" xfId="0" applyNumberFormat="1" applyFont="1" applyBorder="1" applyAlignment="1">
      <alignment horizontal="right" vertical="center" wrapText="1"/>
    </xf>
    <xf numFmtId="167" fontId="4" fillId="0" borderId="14" xfId="0" applyNumberFormat="1" applyFont="1" applyBorder="1" applyAlignment="1">
      <alignment horizontal="right" vertical="center" wrapText="1"/>
    </xf>
    <xf numFmtId="167" fontId="4" fillId="0" borderId="15" xfId="0" applyNumberFormat="1" applyFont="1" applyBorder="1" applyAlignment="1">
      <alignment horizontal="right" vertical="center" wrapText="1"/>
    </xf>
    <xf numFmtId="0" fontId="8" fillId="0" borderId="11" xfId="0" applyFont="1" applyBorder="1" applyAlignment="1">
      <alignment horizontal="left" vertical="center" wrapText="1"/>
    </xf>
    <xf numFmtId="3" fontId="11" fillId="0" borderId="0" xfId="0" applyNumberFormat="1" applyFont="1" applyBorder="1" applyAlignment="1">
      <alignment horizontal="right" vertical="center" wrapText="1"/>
    </xf>
    <xf numFmtId="167" fontId="11" fillId="0" borderId="0" xfId="0" applyNumberFormat="1" applyFont="1" applyBorder="1" applyAlignment="1">
      <alignment horizontal="right" vertical="center" wrapText="1"/>
    </xf>
    <xf numFmtId="167" fontId="11" fillId="0" borderId="16" xfId="0" applyNumberFormat="1" applyFont="1" applyBorder="1" applyAlignment="1">
      <alignment horizontal="right" vertical="center" wrapText="1"/>
    </xf>
    <xf numFmtId="0" fontId="12" fillId="0" borderId="0" xfId="0" applyFont="1" applyAlignment="1">
      <alignment/>
    </xf>
    <xf numFmtId="3" fontId="11" fillId="0" borderId="13"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167" fontId="3" fillId="0" borderId="16" xfId="0" applyNumberFormat="1" applyFont="1" applyBorder="1" applyAlignment="1">
      <alignment horizontal="right" vertical="center" wrapText="1"/>
    </xf>
    <xf numFmtId="3" fontId="5" fillId="0" borderId="0" xfId="0" applyNumberFormat="1" applyFont="1" applyAlignment="1">
      <alignment horizontal="right" wrapText="1"/>
    </xf>
    <xf numFmtId="3" fontId="4" fillId="0" borderId="14" xfId="0" applyNumberFormat="1" applyFont="1" applyBorder="1" applyAlignment="1">
      <alignment horizontal="right" vertical="center" wrapText="1"/>
    </xf>
    <xf numFmtId="3" fontId="11" fillId="0" borderId="17" xfId="0" applyNumberFormat="1" applyFont="1" applyBorder="1" applyAlignment="1">
      <alignment horizontal="right" vertical="center" wrapText="1"/>
    </xf>
    <xf numFmtId="3" fontId="3" fillId="0" borderId="17" xfId="0" applyNumberFormat="1" applyFont="1" applyBorder="1" applyAlignment="1">
      <alignment horizontal="right" vertical="center" wrapText="1"/>
    </xf>
    <xf numFmtId="3" fontId="4" fillId="0" borderId="18" xfId="0" applyNumberFormat="1" applyFont="1" applyBorder="1" applyAlignment="1">
      <alignment horizontal="right" vertical="center" wrapText="1"/>
    </xf>
    <xf numFmtId="172" fontId="11" fillId="0" borderId="19" xfId="0" applyNumberFormat="1" applyFont="1" applyBorder="1" applyAlignment="1">
      <alignment horizontal="right" vertical="center" wrapText="1"/>
    </xf>
    <xf numFmtId="172" fontId="11" fillId="0" borderId="17" xfId="0" applyNumberFormat="1" applyFont="1" applyBorder="1" applyAlignment="1">
      <alignment horizontal="right" vertical="center" wrapText="1"/>
    </xf>
    <xf numFmtId="172" fontId="3" fillId="0" borderId="17" xfId="0" applyNumberFormat="1" applyFont="1" applyBorder="1" applyAlignment="1">
      <alignment horizontal="right" vertical="center" wrapText="1"/>
    </xf>
    <xf numFmtId="167" fontId="4" fillId="0" borderId="18" xfId="0" applyNumberFormat="1" applyFont="1" applyBorder="1" applyAlignment="1">
      <alignment horizontal="right" vertical="center" wrapText="1"/>
    </xf>
    <xf numFmtId="3" fontId="11" fillId="0" borderId="20" xfId="0" applyNumberFormat="1" applyFont="1" applyBorder="1" applyAlignment="1">
      <alignment horizontal="right" vertical="center" wrapText="1"/>
    </xf>
    <xf numFmtId="0" fontId="9" fillId="0" borderId="21" xfId="0" applyFont="1" applyBorder="1" applyAlignment="1">
      <alignment horizontal="center" vertical="center" wrapText="1"/>
    </xf>
    <xf numFmtId="167" fontId="11" fillId="0" borderId="17" xfId="0" applyNumberFormat="1" applyFont="1" applyBorder="1" applyAlignment="1">
      <alignment horizontal="right" vertical="center" wrapText="1"/>
    </xf>
    <xf numFmtId="167" fontId="3" fillId="0" borderId="17" xfId="0" applyNumberFormat="1" applyFont="1" applyBorder="1" applyAlignment="1">
      <alignment horizontal="right" vertical="center" wrapText="1"/>
    </xf>
    <xf numFmtId="3" fontId="11" fillId="0" borderId="11" xfId="0" applyNumberFormat="1" applyFont="1" applyBorder="1" applyAlignment="1">
      <alignment horizontal="right" vertical="center" wrapText="1"/>
    </xf>
    <xf numFmtId="3" fontId="11" fillId="0" borderId="16"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11" fillId="0" borderId="12" xfId="0" applyNumberFormat="1" applyFont="1" applyBorder="1" applyAlignment="1">
      <alignment horizontal="right" vertical="center" wrapText="1"/>
    </xf>
    <xf numFmtId="3" fontId="11" fillId="0" borderId="22" xfId="0" applyNumberFormat="1" applyFont="1" applyBorder="1" applyAlignment="1">
      <alignment horizontal="right" vertical="center" wrapText="1"/>
    </xf>
    <xf numFmtId="3" fontId="4" fillId="0" borderId="12" xfId="0" applyNumberFormat="1" applyFont="1" applyBorder="1" applyAlignment="1">
      <alignment horizontal="right" vertical="center" wrapText="1"/>
    </xf>
    <xf numFmtId="3" fontId="4" fillId="0" borderId="22" xfId="0" applyNumberFormat="1" applyFont="1" applyBorder="1" applyAlignment="1">
      <alignment horizontal="righ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3" fontId="4" fillId="0" borderId="25" xfId="0" applyNumberFormat="1" applyFont="1" applyBorder="1" applyAlignment="1">
      <alignment horizontal="right" vertical="center" wrapText="1"/>
    </xf>
    <xf numFmtId="0" fontId="9" fillId="0" borderId="12" xfId="0" applyFont="1" applyBorder="1" applyAlignment="1">
      <alignment horizontal="right" vertical="center" wrapText="1"/>
    </xf>
    <xf numFmtId="167" fontId="30" fillId="0" borderId="13" xfId="0" applyNumberFormat="1" applyFont="1" applyBorder="1" applyAlignment="1">
      <alignment horizontal="right" vertical="center" wrapText="1"/>
    </xf>
    <xf numFmtId="167" fontId="30" fillId="0" borderId="22" xfId="0" applyNumberFormat="1" applyFont="1" applyBorder="1" applyAlignment="1">
      <alignment horizontal="right" vertical="center" wrapText="1"/>
    </xf>
    <xf numFmtId="0" fontId="3" fillId="0" borderId="0" xfId="0" applyFont="1" applyAlignment="1">
      <alignment vertical="top"/>
    </xf>
    <xf numFmtId="3" fontId="4" fillId="0" borderId="26" xfId="0" applyNumberFormat="1" applyFont="1" applyBorder="1" applyAlignment="1">
      <alignment horizontal="right" vertical="center" wrapText="1"/>
    </xf>
    <xf numFmtId="3" fontId="4" fillId="0" borderId="27" xfId="0" applyNumberFormat="1" applyFont="1" applyBorder="1" applyAlignment="1">
      <alignment horizontal="right" vertical="center" wrapText="1"/>
    </xf>
    <xf numFmtId="167" fontId="4" fillId="0" borderId="28" xfId="0" applyNumberFormat="1" applyFont="1" applyBorder="1" applyAlignment="1">
      <alignment horizontal="right" vertical="center" wrapText="1"/>
    </xf>
    <xf numFmtId="167" fontId="4" fillId="0" borderId="29" xfId="0" applyNumberFormat="1" applyFont="1" applyBorder="1" applyAlignment="1">
      <alignment horizontal="right" vertical="center" wrapText="1"/>
    </xf>
    <xf numFmtId="167" fontId="5" fillId="0" borderId="14" xfId="0" applyNumberFormat="1" applyFont="1" applyBorder="1" applyAlignment="1">
      <alignment horizontal="right" vertical="center" wrapText="1"/>
    </xf>
    <xf numFmtId="3" fontId="4" fillId="0" borderId="30" xfId="0" applyNumberFormat="1" applyFont="1" applyBorder="1" applyAlignment="1">
      <alignment horizontal="right" vertical="center" wrapText="1"/>
    </xf>
    <xf numFmtId="167" fontId="11" fillId="0" borderId="0" xfId="0" applyNumberFormat="1" applyFont="1" applyBorder="1" applyAlignment="1" quotePrefix="1">
      <alignment horizontal="right" vertical="center" wrapText="1"/>
    </xf>
    <xf numFmtId="167" fontId="11" fillId="0" borderId="17" xfId="0" applyNumberFormat="1" applyFont="1" applyBorder="1" applyAlignment="1" quotePrefix="1">
      <alignment horizontal="right" vertical="center" wrapText="1"/>
    </xf>
    <xf numFmtId="167" fontId="11" fillId="0" borderId="16" xfId="0" applyNumberFormat="1" applyFont="1" applyBorder="1" applyAlignment="1" quotePrefix="1">
      <alignment horizontal="right" vertical="center" wrapText="1"/>
    </xf>
    <xf numFmtId="173" fontId="4" fillId="0" borderId="19" xfId="0" applyNumberFormat="1" applyFont="1" applyBorder="1" applyAlignment="1">
      <alignment horizontal="right" vertical="center" wrapText="1"/>
    </xf>
    <xf numFmtId="4" fontId="30" fillId="0" borderId="13" xfId="0" applyNumberFormat="1" applyFont="1" applyBorder="1" applyAlignment="1">
      <alignment horizontal="right" vertical="center" wrapText="1"/>
    </xf>
    <xf numFmtId="4" fontId="30" fillId="0" borderId="12" xfId="0" applyNumberFormat="1" applyFont="1" applyBorder="1" applyAlignment="1">
      <alignment horizontal="right" vertical="center" wrapText="1"/>
    </xf>
    <xf numFmtId="4" fontId="30" fillId="0" borderId="31" xfId="0" applyNumberFormat="1" applyFont="1" applyBorder="1" applyAlignment="1">
      <alignment horizontal="right" vertical="center" wrapText="1"/>
    </xf>
    <xf numFmtId="4" fontId="30" fillId="0" borderId="32" xfId="0" applyNumberFormat="1" applyFont="1" applyBorder="1" applyAlignment="1">
      <alignment horizontal="right" vertical="center" wrapText="1"/>
    </xf>
    <xf numFmtId="167" fontId="3" fillId="0" borderId="0" xfId="0" applyNumberFormat="1" applyFont="1" applyBorder="1" applyAlignment="1" quotePrefix="1">
      <alignment horizontal="right" vertical="center" wrapText="1"/>
    </xf>
    <xf numFmtId="167" fontId="3" fillId="0" borderId="17" xfId="0" applyNumberFormat="1" applyFont="1" applyBorder="1" applyAlignment="1">
      <alignment horizontal="right" vertical="center" wrapText="1"/>
    </xf>
    <xf numFmtId="167" fontId="3" fillId="0" borderId="16" xfId="0" applyNumberFormat="1" applyFont="1" applyBorder="1" applyAlignment="1">
      <alignment horizontal="right" vertical="center" wrapText="1"/>
    </xf>
    <xf numFmtId="0" fontId="10" fillId="0" borderId="0" xfId="0" applyFont="1" applyAlignment="1">
      <alignment horizontal="center" wrapText="1"/>
    </xf>
    <xf numFmtId="0" fontId="10" fillId="0" borderId="0" xfId="0" applyFont="1" applyBorder="1" applyAlignment="1">
      <alignment horizontal="center" wrapText="1"/>
    </xf>
    <xf numFmtId="0" fontId="31"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3" xfId="0" applyFont="1" applyBorder="1" applyAlignment="1">
      <alignment horizontal="left" vertical="center" wrapText="1"/>
    </xf>
    <xf numFmtId="0" fontId="9" fillId="0" borderId="23" xfId="0" applyFont="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10" fontId="11" fillId="0" borderId="17" xfId="0" applyNumberFormat="1" applyFont="1" applyBorder="1" applyAlignment="1">
      <alignment horizontal="right"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Bologna_Mondo"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Valuta (0)_Bologna_Mondo"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dit_pro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lena.cotti\Documents\ImportExport\ImportExport2007\GraficiImportExport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tori"/>
      <sheetName val="Ripart"/>
      <sheetName val="Foglio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1"/>
      <sheetName val="Italia"/>
      <sheetName val="Pag2"/>
      <sheetName val="EmiliaRomagna"/>
      <sheetName val="Pag3"/>
      <sheetName val="Pag4"/>
      <sheetName val="Pag5"/>
      <sheetName val="Pag6"/>
      <sheetName val="BoSettori"/>
      <sheetName val="Pag7"/>
      <sheetName val="BoMerci"/>
      <sheetName val="Pag8"/>
      <sheetName val="Pag9"/>
      <sheetName val="Pag10"/>
      <sheetName val="Pag11"/>
      <sheetName val="BoAree"/>
      <sheetName val="Pag12"/>
      <sheetName val="Pag13"/>
      <sheetName val="BoPaesi"/>
      <sheetName val="Pag14"/>
      <sheetName val="Pag15"/>
      <sheetName val="BoAreeSettori"/>
      <sheetName val="Pag16"/>
      <sheetName val="BoApertura"/>
      <sheetName val="Pag17"/>
      <sheetName val="BoTecno"/>
      <sheetName val="Pag18"/>
      <sheetName val="Decennio"/>
      <sheetName val="Pag19"/>
      <sheetName val="BoCina"/>
      <sheetName val="Pag20"/>
      <sheetName val="BoUsa"/>
      <sheetName val="Pag21"/>
      <sheetName val="BoGermania"/>
    </sheetNames>
    <sheetDataSet>
      <sheetData sheetId="8">
        <row r="29">
          <cell r="B29">
            <v>160801194</v>
          </cell>
          <cell r="C29">
            <v>10357639</v>
          </cell>
          <cell r="D29">
            <v>3352243</v>
          </cell>
          <cell r="E29">
            <v>174511076</v>
          </cell>
          <cell r="F29">
            <v>951680</v>
          </cell>
          <cell r="G29">
            <v>3937.467398658245</v>
          </cell>
          <cell r="H29">
            <v>0</v>
          </cell>
          <cell r="I29">
            <v>955617.4673986583</v>
          </cell>
          <cell r="J29">
            <v>22336.76088562029</v>
          </cell>
          <cell r="K29">
            <v>18064503</v>
          </cell>
          <cell r="L29">
            <v>18086839.76088562</v>
          </cell>
          <cell r="M29">
            <v>19042457.228284277</v>
          </cell>
          <cell r="N29">
            <v>248818770</v>
          </cell>
          <cell r="O29">
            <v>110905112.92330098</v>
          </cell>
          <cell r="P29">
            <v>359723882.923301</v>
          </cell>
          <cell r="Q29">
            <v>107945293</v>
          </cell>
          <cell r="R29">
            <v>115482786</v>
          </cell>
          <cell r="S29">
            <v>223428079</v>
          </cell>
          <cell r="T29">
            <v>63180526</v>
          </cell>
          <cell r="U29">
            <v>286608605</v>
          </cell>
          <cell r="V29">
            <v>102452318</v>
          </cell>
          <cell r="W29">
            <v>205449268</v>
          </cell>
          <cell r="X29">
            <v>21040531</v>
          </cell>
          <cell r="Y29">
            <v>226489799</v>
          </cell>
          <cell r="Z29">
            <v>2733504</v>
          </cell>
          <cell r="AA29">
            <v>691009048</v>
          </cell>
          <cell r="AB29">
            <v>177706974</v>
          </cell>
          <cell r="AC29">
            <v>33936621</v>
          </cell>
          <cell r="AD29">
            <v>199181342</v>
          </cell>
          <cell r="AE29">
            <v>97604714</v>
          </cell>
          <cell r="AF29">
            <v>296786056</v>
          </cell>
          <cell r="AG29">
            <v>620175822</v>
          </cell>
          <cell r="AH29">
            <v>89568383</v>
          </cell>
          <cell r="AI29">
            <v>201705191</v>
          </cell>
          <cell r="AJ29">
            <v>168671561</v>
          </cell>
          <cell r="AK29">
            <v>459945135</v>
          </cell>
          <cell r="AL29">
            <v>207267258</v>
          </cell>
          <cell r="AM29">
            <v>1124229136</v>
          </cell>
          <cell r="AN29">
            <v>885239267</v>
          </cell>
          <cell r="AO29">
            <v>69206959</v>
          </cell>
          <cell r="AP29">
            <v>954446226</v>
          </cell>
          <cell r="AQ29">
            <v>2538620497</v>
          </cell>
          <cell r="AR29">
            <v>105533630</v>
          </cell>
          <cell r="AS29">
            <v>4524814878.923301</v>
          </cell>
          <cell r="AT29">
            <v>3776191</v>
          </cell>
          <cell r="AU29">
            <v>4547633527.151585</v>
          </cell>
          <cell r="AV29">
            <v>42760294</v>
          </cell>
          <cell r="AW29">
            <v>82732</v>
          </cell>
          <cell r="AX29">
            <v>0</v>
          </cell>
          <cell r="AY29">
            <v>1048538</v>
          </cell>
          <cell r="AZ29">
            <v>0</v>
          </cell>
          <cell r="BA29">
            <v>2714125.6126469965</v>
          </cell>
          <cell r="BB29">
            <v>4768750295</v>
          </cell>
          <cell r="DH29">
            <v>77056500</v>
          </cell>
          <cell r="DI29">
            <v>397073</v>
          </cell>
          <cell r="DJ29">
            <v>1137606</v>
          </cell>
          <cell r="DK29">
            <v>78591179</v>
          </cell>
          <cell r="DL29">
            <v>100035.63552603718</v>
          </cell>
          <cell r="DM29">
            <v>0</v>
          </cell>
          <cell r="DN29">
            <v>0</v>
          </cell>
          <cell r="DO29">
            <v>100035.63552603718</v>
          </cell>
          <cell r="DP29">
            <v>323907</v>
          </cell>
          <cell r="DQ29">
            <v>789473</v>
          </cell>
          <cell r="DR29">
            <v>1113380</v>
          </cell>
          <cell r="DS29">
            <v>1213415.635526037</v>
          </cell>
          <cell r="DT29">
            <v>202427110</v>
          </cell>
          <cell r="DU29">
            <v>33898</v>
          </cell>
          <cell r="DV29">
            <v>202461008</v>
          </cell>
          <cell r="DW29">
            <v>166610062</v>
          </cell>
          <cell r="DX29">
            <v>316423172</v>
          </cell>
          <cell r="DY29">
            <v>483033234</v>
          </cell>
          <cell r="DZ29">
            <v>203696193</v>
          </cell>
          <cell r="EA29">
            <v>686729427</v>
          </cell>
          <cell r="EB29">
            <v>21352458</v>
          </cell>
          <cell r="EC29">
            <v>44359478</v>
          </cell>
          <cell r="ED29">
            <v>34133970</v>
          </cell>
          <cell r="EE29">
            <v>78493448</v>
          </cell>
          <cell r="EF29">
            <v>1882054</v>
          </cell>
          <cell r="EG29">
            <v>376312648</v>
          </cell>
          <cell r="EH29">
            <v>260784789</v>
          </cell>
          <cell r="EI29">
            <v>278866450</v>
          </cell>
          <cell r="EJ29">
            <v>49847572</v>
          </cell>
          <cell r="EK29">
            <v>332198460</v>
          </cell>
          <cell r="EL29">
            <v>382046032</v>
          </cell>
          <cell r="EM29">
            <v>2906369780</v>
          </cell>
          <cell r="EN29">
            <v>77060368</v>
          </cell>
          <cell r="EO29">
            <v>272149606</v>
          </cell>
          <cell r="EP29">
            <v>236340713</v>
          </cell>
          <cell r="EQ29">
            <v>585550687</v>
          </cell>
          <cell r="ER29">
            <v>246639640</v>
          </cell>
          <cell r="ES29">
            <v>3535055452</v>
          </cell>
          <cell r="ET29">
            <v>531455792</v>
          </cell>
          <cell r="EU29">
            <v>385580969</v>
          </cell>
          <cell r="EV29">
            <v>917036761</v>
          </cell>
          <cell r="EW29">
            <v>5037642900</v>
          </cell>
          <cell r="EX29">
            <v>211285553</v>
          </cell>
          <cell r="EY29">
            <v>7155810735</v>
          </cell>
          <cell r="EZ29">
            <v>0</v>
          </cell>
          <cell r="FA29">
            <v>7157024150.635526</v>
          </cell>
          <cell r="FB29">
            <v>3943061</v>
          </cell>
          <cell r="FC29">
            <v>85443</v>
          </cell>
          <cell r="FD29">
            <v>0</v>
          </cell>
          <cell r="FE29">
            <v>1117169</v>
          </cell>
          <cell r="FF29">
            <v>77424</v>
          </cell>
          <cell r="FG29">
            <v>1758677</v>
          </cell>
          <cell r="FH29">
            <v>7242597101</v>
          </cell>
        </row>
        <row r="30">
          <cell r="B30">
            <v>170841570</v>
          </cell>
          <cell r="C30">
            <v>9316751</v>
          </cell>
          <cell r="D30">
            <v>3126352</v>
          </cell>
          <cell r="E30">
            <v>183284673</v>
          </cell>
          <cell r="F30">
            <v>982769</v>
          </cell>
          <cell r="G30">
            <v>3195</v>
          </cell>
          <cell r="H30">
            <v>0</v>
          </cell>
          <cell r="I30">
            <v>985964</v>
          </cell>
          <cell r="J30">
            <v>0</v>
          </cell>
          <cell r="K30">
            <v>19451734</v>
          </cell>
          <cell r="L30">
            <v>19451734</v>
          </cell>
          <cell r="M30">
            <v>20437698</v>
          </cell>
          <cell r="N30">
            <v>250968225</v>
          </cell>
          <cell r="O30">
            <v>4509592</v>
          </cell>
          <cell r="P30">
            <v>255477817</v>
          </cell>
          <cell r="Q30">
            <v>103873946</v>
          </cell>
          <cell r="R30">
            <v>106182114</v>
          </cell>
          <cell r="S30">
            <v>210056060</v>
          </cell>
          <cell r="T30">
            <v>66428012</v>
          </cell>
          <cell r="U30">
            <v>276484072</v>
          </cell>
          <cell r="V30">
            <v>97436125</v>
          </cell>
          <cell r="W30">
            <v>166526899</v>
          </cell>
          <cell r="X30">
            <v>19262655</v>
          </cell>
          <cell r="Y30">
            <v>185789554</v>
          </cell>
          <cell r="Z30">
            <v>4604466</v>
          </cell>
          <cell r="AA30">
            <v>676654202</v>
          </cell>
          <cell r="AB30">
            <v>169980395</v>
          </cell>
          <cell r="AC30">
            <v>32904417</v>
          </cell>
          <cell r="AD30">
            <v>212413772</v>
          </cell>
          <cell r="AE30">
            <v>102952192</v>
          </cell>
          <cell r="AF30">
            <v>315365964</v>
          </cell>
          <cell r="AG30">
            <v>609572471</v>
          </cell>
          <cell r="AH30">
            <v>90716837</v>
          </cell>
          <cell r="AI30">
            <v>222191899</v>
          </cell>
          <cell r="AJ30">
            <v>226779468</v>
          </cell>
          <cell r="AK30">
            <v>539688204</v>
          </cell>
          <cell r="AL30">
            <v>191704126</v>
          </cell>
          <cell r="AM30">
            <v>1116642561</v>
          </cell>
          <cell r="AN30">
            <v>975989542</v>
          </cell>
          <cell r="AO30">
            <v>51249344</v>
          </cell>
          <cell r="AP30">
            <v>1027238886</v>
          </cell>
          <cell r="AQ30">
            <v>2683569651</v>
          </cell>
          <cell r="AR30">
            <v>85115337</v>
          </cell>
          <cell r="AS30">
            <v>4468016036</v>
          </cell>
          <cell r="AT30">
            <v>4248885</v>
          </cell>
          <cell r="AU30">
            <v>4492702619</v>
          </cell>
          <cell r="AV30">
            <v>34218947</v>
          </cell>
          <cell r="AW30">
            <v>66182</v>
          </cell>
          <cell r="AX30">
            <v>0</v>
          </cell>
          <cell r="AY30">
            <v>600214</v>
          </cell>
          <cell r="AZ30">
            <v>0</v>
          </cell>
          <cell r="BA30">
            <v>41641567</v>
          </cell>
          <cell r="BB30">
            <v>4752514202</v>
          </cell>
          <cell r="DH30">
            <v>80679234</v>
          </cell>
          <cell r="DI30">
            <v>140658</v>
          </cell>
          <cell r="DJ30">
            <v>705997</v>
          </cell>
          <cell r="DK30">
            <v>81525889</v>
          </cell>
          <cell r="DL30">
            <v>31834</v>
          </cell>
          <cell r="DM30">
            <v>0</v>
          </cell>
          <cell r="DN30">
            <v>0</v>
          </cell>
          <cell r="DO30">
            <v>31834</v>
          </cell>
          <cell r="DP30">
            <v>369659</v>
          </cell>
          <cell r="DQ30">
            <v>1139082</v>
          </cell>
          <cell r="DR30">
            <v>1508741</v>
          </cell>
          <cell r="DS30">
            <v>1540575</v>
          </cell>
          <cell r="DT30">
            <v>196383811</v>
          </cell>
          <cell r="DU30">
            <v>205116</v>
          </cell>
          <cell r="DV30">
            <v>196588927</v>
          </cell>
          <cell r="DW30">
            <v>168397099</v>
          </cell>
          <cell r="DX30">
            <v>343283974</v>
          </cell>
          <cell r="DY30">
            <v>511681073</v>
          </cell>
          <cell r="DZ30">
            <v>208176027</v>
          </cell>
          <cell r="EA30">
            <v>719857100</v>
          </cell>
          <cell r="EB30">
            <v>22569216</v>
          </cell>
          <cell r="EC30">
            <v>41498922</v>
          </cell>
          <cell r="ED30">
            <v>32929271</v>
          </cell>
          <cell r="EE30">
            <v>74428193</v>
          </cell>
          <cell r="EF30">
            <v>1937282</v>
          </cell>
          <cell r="EG30">
            <v>362311115</v>
          </cell>
          <cell r="EH30">
            <v>257022691</v>
          </cell>
          <cell r="EI30">
            <v>289313280</v>
          </cell>
          <cell r="EJ30">
            <v>49953184</v>
          </cell>
          <cell r="EK30">
            <v>364092293</v>
          </cell>
          <cell r="EL30">
            <v>414045477</v>
          </cell>
          <cell r="EM30">
            <v>3076702064</v>
          </cell>
          <cell r="EN30">
            <v>86021866</v>
          </cell>
          <cell r="EO30">
            <v>283829417</v>
          </cell>
          <cell r="EP30">
            <v>257822494</v>
          </cell>
          <cell r="EQ30">
            <v>627673777</v>
          </cell>
          <cell r="ER30">
            <v>277747977</v>
          </cell>
          <cell r="ES30">
            <v>3768495518</v>
          </cell>
          <cell r="ET30">
            <v>521676962</v>
          </cell>
          <cell r="EU30">
            <v>420262838</v>
          </cell>
          <cell r="EV30">
            <v>941939800</v>
          </cell>
          <cell r="EW30">
            <v>5338109095</v>
          </cell>
          <cell r="EX30">
            <v>196324250</v>
          </cell>
          <cell r="EY30">
            <v>7458461149</v>
          </cell>
          <cell r="EZ30">
            <v>0</v>
          </cell>
          <cell r="FA30">
            <v>7460001724</v>
          </cell>
          <cell r="FB30">
            <v>2951144</v>
          </cell>
          <cell r="FC30">
            <v>53866</v>
          </cell>
          <cell r="FD30">
            <v>0</v>
          </cell>
          <cell r="FE30">
            <v>1538534</v>
          </cell>
          <cell r="FF30">
            <v>0</v>
          </cell>
          <cell r="FG30">
            <v>22993553</v>
          </cell>
          <cell r="FH30">
            <v>7569064710</v>
          </cell>
        </row>
        <row r="31">
          <cell r="B31">
            <v>158635638</v>
          </cell>
          <cell r="C31">
            <v>13482553</v>
          </cell>
          <cell r="D31">
            <v>6594920</v>
          </cell>
          <cell r="E31">
            <v>178713111</v>
          </cell>
          <cell r="F31">
            <v>903370</v>
          </cell>
          <cell r="G31">
            <v>4691</v>
          </cell>
          <cell r="H31">
            <v>0</v>
          </cell>
          <cell r="I31">
            <v>908061</v>
          </cell>
          <cell r="J31">
            <v>0</v>
          </cell>
          <cell r="K31">
            <v>7759697</v>
          </cell>
          <cell r="L31">
            <v>7759697</v>
          </cell>
          <cell r="M31">
            <v>8667758</v>
          </cell>
          <cell r="N31">
            <v>260100762</v>
          </cell>
          <cell r="O31">
            <v>74257015</v>
          </cell>
          <cell r="P31">
            <v>334357777</v>
          </cell>
          <cell r="Q31">
            <v>117351273</v>
          </cell>
          <cell r="R31">
            <v>161513984</v>
          </cell>
          <cell r="S31">
            <v>278865257</v>
          </cell>
          <cell r="T31">
            <v>150755378</v>
          </cell>
          <cell r="U31">
            <v>429620635</v>
          </cell>
          <cell r="V31">
            <v>96840597</v>
          </cell>
          <cell r="W31">
            <v>172117959</v>
          </cell>
          <cell r="X31">
            <v>21317113</v>
          </cell>
          <cell r="Y31">
            <v>193435072</v>
          </cell>
          <cell r="Z31">
            <v>5345350</v>
          </cell>
          <cell r="AA31">
            <v>799853865</v>
          </cell>
          <cell r="AB31">
            <v>185475827</v>
          </cell>
          <cell r="AC31">
            <v>36637231</v>
          </cell>
          <cell r="AD31">
            <v>209063124</v>
          </cell>
          <cell r="AE31">
            <v>104556638</v>
          </cell>
          <cell r="AF31">
            <v>313619762</v>
          </cell>
          <cell r="AG31">
            <v>660400271</v>
          </cell>
          <cell r="AH31">
            <v>98425517</v>
          </cell>
          <cell r="AI31">
            <v>221268354</v>
          </cell>
          <cell r="AJ31">
            <v>277550462</v>
          </cell>
          <cell r="AK31">
            <v>597244333</v>
          </cell>
          <cell r="AL31">
            <v>178960871</v>
          </cell>
          <cell r="AM31">
            <v>1152980904</v>
          </cell>
          <cell r="AN31">
            <v>1025257665</v>
          </cell>
          <cell r="AO31">
            <v>102996669</v>
          </cell>
          <cell r="AP31">
            <v>1128254334</v>
          </cell>
          <cell r="AQ31">
            <v>2878479571</v>
          </cell>
          <cell r="AR31">
            <v>88494611</v>
          </cell>
          <cell r="AS31">
            <v>5048540536</v>
          </cell>
          <cell r="AT31">
            <v>9765498</v>
          </cell>
          <cell r="AU31">
            <v>5066973792</v>
          </cell>
          <cell r="AV31">
            <v>48997870</v>
          </cell>
          <cell r="AW31">
            <v>40183</v>
          </cell>
          <cell r="AX31">
            <v>888</v>
          </cell>
          <cell r="AY31">
            <v>653544</v>
          </cell>
          <cell r="AZ31">
            <v>0</v>
          </cell>
          <cell r="BA31">
            <v>34321039</v>
          </cell>
          <cell r="BB31">
            <v>5329700427</v>
          </cell>
          <cell r="DH31">
            <v>74662552</v>
          </cell>
          <cell r="DI31">
            <v>348451</v>
          </cell>
          <cell r="DJ31">
            <v>734079</v>
          </cell>
          <cell r="DK31">
            <v>75745082</v>
          </cell>
          <cell r="DL31">
            <v>105534</v>
          </cell>
          <cell r="DM31">
            <v>0</v>
          </cell>
          <cell r="DN31">
            <v>0</v>
          </cell>
          <cell r="DO31">
            <v>105534</v>
          </cell>
          <cell r="DP31">
            <v>462198</v>
          </cell>
          <cell r="DQ31">
            <v>1052570</v>
          </cell>
          <cell r="DR31">
            <v>1514768</v>
          </cell>
          <cell r="DS31">
            <v>1620302</v>
          </cell>
          <cell r="DT31">
            <v>216471489</v>
          </cell>
          <cell r="DU31">
            <v>37469</v>
          </cell>
          <cell r="DV31">
            <v>216508958</v>
          </cell>
          <cell r="DW31">
            <v>162109927</v>
          </cell>
          <cell r="DX31">
            <v>391942019</v>
          </cell>
          <cell r="DY31">
            <v>554051946</v>
          </cell>
          <cell r="DZ31">
            <v>186564670</v>
          </cell>
          <cell r="EA31">
            <v>740616616</v>
          </cell>
          <cell r="EB31">
            <v>23906972</v>
          </cell>
          <cell r="EC31">
            <v>41495408</v>
          </cell>
          <cell r="ED31">
            <v>30312885</v>
          </cell>
          <cell r="EE31">
            <v>71808293</v>
          </cell>
          <cell r="EF31">
            <v>2065592</v>
          </cell>
          <cell r="EG31">
            <v>430735229</v>
          </cell>
          <cell r="EH31">
            <v>252827932</v>
          </cell>
          <cell r="EI31">
            <v>292292949</v>
          </cell>
          <cell r="EJ31">
            <v>48018036</v>
          </cell>
          <cell r="EK31">
            <v>360159092</v>
          </cell>
          <cell r="EL31">
            <v>408177128</v>
          </cell>
          <cell r="EM31">
            <v>3088275462</v>
          </cell>
          <cell r="EN31">
            <v>118900504</v>
          </cell>
          <cell r="EO31">
            <v>284155981</v>
          </cell>
          <cell r="EP31">
            <v>265912373</v>
          </cell>
          <cell r="EQ31">
            <v>668968858</v>
          </cell>
          <cell r="ER31">
            <v>282147344</v>
          </cell>
          <cell r="ES31">
            <v>3778599934</v>
          </cell>
          <cell r="ET31">
            <v>525890164</v>
          </cell>
          <cell r="EU31">
            <v>406520737</v>
          </cell>
          <cell r="EV31">
            <v>932410901</v>
          </cell>
          <cell r="EW31">
            <v>5379979693</v>
          </cell>
          <cell r="EX31">
            <v>189884932</v>
          </cell>
          <cell r="EY31">
            <v>7600627166</v>
          </cell>
          <cell r="EZ31">
            <v>0</v>
          </cell>
          <cell r="FA31">
            <v>7602247468</v>
          </cell>
          <cell r="FB31">
            <v>1963950</v>
          </cell>
          <cell r="FC31">
            <v>63557</v>
          </cell>
          <cell r="FD31">
            <v>29172</v>
          </cell>
          <cell r="FE31">
            <v>1467087</v>
          </cell>
          <cell r="FF31">
            <v>1780</v>
          </cell>
          <cell r="FG31">
            <v>31717663</v>
          </cell>
          <cell r="FH31">
            <v>7713235759</v>
          </cell>
        </row>
        <row r="32">
          <cell r="B32">
            <v>186612024</v>
          </cell>
          <cell r="C32">
            <v>11819322</v>
          </cell>
          <cell r="D32">
            <v>14168492</v>
          </cell>
          <cell r="E32">
            <v>212599838</v>
          </cell>
          <cell r="F32">
            <v>968552</v>
          </cell>
          <cell r="G32">
            <v>7912261</v>
          </cell>
          <cell r="H32">
            <v>0</v>
          </cell>
          <cell r="I32">
            <v>8880813</v>
          </cell>
          <cell r="J32">
            <v>0</v>
          </cell>
          <cell r="K32">
            <v>11231439</v>
          </cell>
          <cell r="L32">
            <v>11231439</v>
          </cell>
          <cell r="M32">
            <v>20112252</v>
          </cell>
          <cell r="N32">
            <v>268117032</v>
          </cell>
          <cell r="O32">
            <v>55086111</v>
          </cell>
          <cell r="P32">
            <v>323203143</v>
          </cell>
          <cell r="Q32">
            <v>93683577</v>
          </cell>
          <cell r="R32">
            <v>131966729</v>
          </cell>
          <cell r="S32">
            <v>225650306</v>
          </cell>
          <cell r="T32">
            <v>77869889</v>
          </cell>
          <cell r="U32">
            <v>303520195</v>
          </cell>
          <cell r="V32">
            <v>101324841</v>
          </cell>
          <cell r="W32">
            <v>153943605</v>
          </cell>
          <cell r="X32">
            <v>23204712</v>
          </cell>
          <cell r="Y32">
            <v>177148317</v>
          </cell>
          <cell r="Z32">
            <v>3842574</v>
          </cell>
          <cell r="AA32">
            <v>811643624</v>
          </cell>
          <cell r="AB32">
            <v>168982801</v>
          </cell>
          <cell r="AC32">
            <v>35765221</v>
          </cell>
          <cell r="AD32">
            <v>213077858</v>
          </cell>
          <cell r="AE32">
            <v>96760721</v>
          </cell>
          <cell r="AF32">
            <v>309838579</v>
          </cell>
          <cell r="AG32">
            <v>551037045</v>
          </cell>
          <cell r="AH32">
            <v>109311994</v>
          </cell>
          <cell r="AI32">
            <v>215925396</v>
          </cell>
          <cell r="AJ32">
            <v>307114232</v>
          </cell>
          <cell r="AK32">
            <v>632351622</v>
          </cell>
          <cell r="AL32">
            <v>173335513</v>
          </cell>
          <cell r="AM32">
            <v>1034211137</v>
          </cell>
          <cell r="AN32">
            <v>1104305482</v>
          </cell>
          <cell r="AO32">
            <v>68944144</v>
          </cell>
          <cell r="AP32">
            <v>1173249626</v>
          </cell>
          <cell r="AQ32">
            <v>2839812385</v>
          </cell>
          <cell r="AR32">
            <v>93375347</v>
          </cell>
          <cell r="AS32">
            <v>4858618448</v>
          </cell>
          <cell r="AT32">
            <v>7166888</v>
          </cell>
          <cell r="AU32">
            <v>4885897588</v>
          </cell>
          <cell r="AV32">
            <v>15528448</v>
          </cell>
          <cell r="AW32">
            <v>149076</v>
          </cell>
          <cell r="AX32">
            <v>0</v>
          </cell>
          <cell r="AY32">
            <v>1523553</v>
          </cell>
          <cell r="AZ32">
            <v>0</v>
          </cell>
          <cell r="BA32">
            <v>126127301</v>
          </cell>
          <cell r="BB32">
            <v>5241825804</v>
          </cell>
          <cell r="DH32">
            <v>83873658</v>
          </cell>
          <cell r="DI32">
            <v>186432</v>
          </cell>
          <cell r="DJ32">
            <v>315036</v>
          </cell>
          <cell r="DK32">
            <v>84375126</v>
          </cell>
          <cell r="DL32">
            <v>94921</v>
          </cell>
          <cell r="DM32">
            <v>0</v>
          </cell>
          <cell r="DN32">
            <v>0</v>
          </cell>
          <cell r="DO32">
            <v>94921</v>
          </cell>
          <cell r="DP32">
            <v>833406</v>
          </cell>
          <cell r="DQ32">
            <v>1179873</v>
          </cell>
          <cell r="DR32">
            <v>2013279</v>
          </cell>
          <cell r="DS32">
            <v>2108200</v>
          </cell>
          <cell r="DT32">
            <v>175791193</v>
          </cell>
          <cell r="DU32">
            <v>6874</v>
          </cell>
          <cell r="DV32">
            <v>175798067</v>
          </cell>
          <cell r="DW32">
            <v>158554347</v>
          </cell>
          <cell r="DX32">
            <v>384399219</v>
          </cell>
          <cell r="DY32">
            <v>542953566</v>
          </cell>
          <cell r="DZ32">
            <v>183342671</v>
          </cell>
          <cell r="EA32">
            <v>726296237</v>
          </cell>
          <cell r="EB32">
            <v>20997502</v>
          </cell>
          <cell r="EC32">
            <v>36572188</v>
          </cell>
          <cell r="ED32">
            <v>24592645</v>
          </cell>
          <cell r="EE32">
            <v>61164833</v>
          </cell>
          <cell r="EF32">
            <v>2113006</v>
          </cell>
          <cell r="EG32">
            <v>434298587</v>
          </cell>
          <cell r="EH32">
            <v>261680471</v>
          </cell>
          <cell r="EI32">
            <v>299619828</v>
          </cell>
          <cell r="EJ32">
            <v>46438264</v>
          </cell>
          <cell r="EK32">
            <v>341669454</v>
          </cell>
          <cell r="EL32">
            <v>388107718</v>
          </cell>
          <cell r="EM32">
            <v>3148497759</v>
          </cell>
          <cell r="EN32">
            <v>129652427</v>
          </cell>
          <cell r="EO32">
            <v>287925293</v>
          </cell>
          <cell r="EP32">
            <v>273380608</v>
          </cell>
          <cell r="EQ32">
            <v>690958328</v>
          </cell>
          <cell r="ER32">
            <v>241653268</v>
          </cell>
          <cell r="ES32">
            <v>3778258745</v>
          </cell>
          <cell r="ET32">
            <v>667216021</v>
          </cell>
          <cell r="EU32">
            <v>398090964</v>
          </cell>
          <cell r="EV32">
            <v>1065306985</v>
          </cell>
          <cell r="EW32">
            <v>5534524058</v>
          </cell>
          <cell r="EX32">
            <v>177489832</v>
          </cell>
          <cell r="EY32">
            <v>7693982421</v>
          </cell>
          <cell r="EZ32">
            <v>0</v>
          </cell>
          <cell r="FA32">
            <v>7696090621</v>
          </cell>
          <cell r="FB32">
            <v>2686285</v>
          </cell>
          <cell r="FC32">
            <v>129759</v>
          </cell>
          <cell r="FD32">
            <v>0</v>
          </cell>
          <cell r="FE32">
            <v>1266403</v>
          </cell>
          <cell r="FF32">
            <v>13750</v>
          </cell>
          <cell r="FG32">
            <v>90057166</v>
          </cell>
          <cell r="FH32">
            <v>7874619110</v>
          </cell>
        </row>
        <row r="34">
          <cell r="B34">
            <v>174211362</v>
          </cell>
          <cell r="C34">
            <v>12261154</v>
          </cell>
          <cell r="D34">
            <v>12312495</v>
          </cell>
          <cell r="E34">
            <v>198785011</v>
          </cell>
          <cell r="F34">
            <v>760386</v>
          </cell>
          <cell r="G34">
            <v>51939610</v>
          </cell>
          <cell r="H34">
            <v>0</v>
          </cell>
          <cell r="I34">
            <v>52699996</v>
          </cell>
          <cell r="J34">
            <v>3561</v>
          </cell>
          <cell r="K34">
            <v>10655575</v>
          </cell>
          <cell r="L34">
            <v>10659136</v>
          </cell>
          <cell r="M34">
            <v>63359132</v>
          </cell>
          <cell r="N34">
            <v>315134184</v>
          </cell>
          <cell r="O34">
            <v>8744609</v>
          </cell>
          <cell r="P34">
            <v>323878793</v>
          </cell>
          <cell r="Q34">
            <v>94916137</v>
          </cell>
          <cell r="R34">
            <v>154402991</v>
          </cell>
          <cell r="S34">
            <v>249319128</v>
          </cell>
          <cell r="T34">
            <v>122596496</v>
          </cell>
          <cell r="U34">
            <v>371915624</v>
          </cell>
          <cell r="V34">
            <v>118967577</v>
          </cell>
          <cell r="W34">
            <v>165237158</v>
          </cell>
          <cell r="X34">
            <v>19672377</v>
          </cell>
          <cell r="Y34">
            <v>184909535</v>
          </cell>
          <cell r="Z34">
            <v>3626068</v>
          </cell>
          <cell r="AA34">
            <v>765803679</v>
          </cell>
          <cell r="AB34">
            <v>207692363</v>
          </cell>
          <cell r="AC34">
            <v>42525468</v>
          </cell>
          <cell r="AD34">
            <v>267206232</v>
          </cell>
          <cell r="AE34">
            <v>113738496</v>
          </cell>
          <cell r="AF34">
            <v>380944728</v>
          </cell>
          <cell r="AG34">
            <v>691324116</v>
          </cell>
          <cell r="AH34">
            <v>87740255</v>
          </cell>
          <cell r="AI34">
            <v>257836626</v>
          </cell>
          <cell r="AJ34">
            <v>260999462</v>
          </cell>
          <cell r="AK34">
            <v>606576343</v>
          </cell>
          <cell r="AL34">
            <v>206454205</v>
          </cell>
          <cell r="AM34">
            <v>1278723049</v>
          </cell>
          <cell r="AN34">
            <v>1233139262</v>
          </cell>
          <cell r="AO34">
            <v>82122591</v>
          </cell>
          <cell r="AP34">
            <v>1315261853</v>
          </cell>
          <cell r="AQ34">
            <v>3200561245</v>
          </cell>
          <cell r="AR34">
            <v>104432177</v>
          </cell>
          <cell r="AS34">
            <v>5324312529</v>
          </cell>
          <cell r="AT34">
            <v>8228782</v>
          </cell>
          <cell r="AU34">
            <v>5395900443</v>
          </cell>
          <cell r="AV34">
            <v>9399955</v>
          </cell>
          <cell r="AW34">
            <v>519215</v>
          </cell>
          <cell r="AX34">
            <v>0</v>
          </cell>
          <cell r="AY34">
            <v>1545402</v>
          </cell>
          <cell r="AZ34">
            <v>675</v>
          </cell>
          <cell r="BA34">
            <v>7081571</v>
          </cell>
          <cell r="BB34">
            <v>5613232272</v>
          </cell>
          <cell r="DH34">
            <v>94496570</v>
          </cell>
          <cell r="DI34">
            <v>40007</v>
          </cell>
          <cell r="DJ34">
            <v>215680</v>
          </cell>
          <cell r="DK34">
            <v>94752257</v>
          </cell>
          <cell r="DL34">
            <v>97931</v>
          </cell>
          <cell r="DM34">
            <v>7951</v>
          </cell>
          <cell r="DN34">
            <v>0</v>
          </cell>
          <cell r="DO34">
            <v>105882</v>
          </cell>
          <cell r="DP34">
            <v>256061</v>
          </cell>
          <cell r="DQ34">
            <v>3046836</v>
          </cell>
          <cell r="DR34">
            <v>3302897</v>
          </cell>
          <cell r="DS34">
            <v>3408779</v>
          </cell>
          <cell r="DT34">
            <v>182936477</v>
          </cell>
          <cell r="DU34">
            <v>0</v>
          </cell>
          <cell r="DV34">
            <v>182936477</v>
          </cell>
          <cell r="DW34">
            <v>177583072</v>
          </cell>
          <cell r="DX34">
            <v>398276725</v>
          </cell>
          <cell r="DY34">
            <v>575859797</v>
          </cell>
          <cell r="DZ34">
            <v>212208663</v>
          </cell>
          <cell r="EA34">
            <v>788068460</v>
          </cell>
          <cell r="EB34">
            <v>17276676</v>
          </cell>
          <cell r="EC34">
            <v>43722662</v>
          </cell>
          <cell r="ED34">
            <v>22269353</v>
          </cell>
          <cell r="EE34">
            <v>65992015</v>
          </cell>
          <cell r="EF34">
            <v>2940267</v>
          </cell>
          <cell r="EG34">
            <v>499842907</v>
          </cell>
          <cell r="EH34">
            <v>303409648</v>
          </cell>
          <cell r="EI34">
            <v>291561151</v>
          </cell>
          <cell r="EJ34">
            <v>72071397</v>
          </cell>
          <cell r="EK34">
            <v>371097797</v>
          </cell>
          <cell r="EL34">
            <v>443169194</v>
          </cell>
          <cell r="EM34">
            <v>4113662685</v>
          </cell>
          <cell r="EN34">
            <v>101956981</v>
          </cell>
          <cell r="EO34">
            <v>376773077</v>
          </cell>
          <cell r="EP34">
            <v>277545694</v>
          </cell>
          <cell r="EQ34">
            <v>756275752</v>
          </cell>
          <cell r="ER34">
            <v>289351414</v>
          </cell>
          <cell r="ES34">
            <v>4846183293</v>
          </cell>
          <cell r="ET34">
            <v>854507093</v>
          </cell>
          <cell r="EU34">
            <v>390121469</v>
          </cell>
          <cell r="EV34">
            <v>1244628562</v>
          </cell>
          <cell r="EW34">
            <v>6847087607</v>
          </cell>
          <cell r="EX34">
            <v>202114523</v>
          </cell>
          <cell r="EY34">
            <v>9201229731</v>
          </cell>
          <cell r="EZ34">
            <v>0</v>
          </cell>
          <cell r="FA34">
            <v>9204638510</v>
          </cell>
          <cell r="FB34">
            <v>5212203</v>
          </cell>
          <cell r="FC34">
            <v>193526</v>
          </cell>
          <cell r="FD34">
            <v>5620</v>
          </cell>
          <cell r="FE34">
            <v>540649</v>
          </cell>
          <cell r="FF34">
            <v>71993</v>
          </cell>
          <cell r="FG34">
            <v>1247651</v>
          </cell>
          <cell r="FH34">
            <v>9306662409</v>
          </cell>
        </row>
        <row r="51">
          <cell r="A51" t="str">
            <v>(2) I dati 2004 non sono comprensivi delle stime mensili dei dati trimestrali ed annuali delle dichiarazioni al di sotto della soglia di assimilazione. Gli operatori che effettuano scambi con l'estero per un totale superiore alle </v>
          </cell>
        </row>
        <row r="52">
          <cell r="A52" t="str">
            <v>alle soglie di assimilazione coprono circa il 97 per cento degli scambi, pur rappresentando circa il 27 per cento del totale degli operatori. Il confronto con gli anni retrospettivi si può effettuare solo rispetto al 2003, in quanto </v>
          </cell>
        </row>
        <row r="53">
          <cell r="A53" t="str">
            <v>da detto anno è possibile scorporare la quota al di sotto della soglia di assimilazione, togliendola dalla voce QQ99. Per l'export sono 86.998.550 euro, per l'import 117.014.279 euro.</v>
          </cell>
        </row>
        <row r="54">
          <cell r="A54" t="str">
            <v>Il mutamento della statistica si deve all'adozione dal 2005 del regolamento base dell'Unione europea n. 638/2004 e di quello di applicazione n. 1982/2004, che impone la trasmissione mensile ad Eurostat del complesso degli scambi</v>
          </cell>
        </row>
        <row r="55">
          <cell r="A55" t="str">
            <v>mensili effettuati da tutti gli operatori commerciali, e quindi la trasmissione dei dati provenienti dalle dichiarazioni mensili e dalle stime delle dichiarazioni trimestrali ed annuali affettuate per il mese di riferimento.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L37"/>
  <sheetViews>
    <sheetView tabSelected="1" zoomScalePageLayoutView="0" workbookViewId="0" topLeftCell="A1">
      <selection activeCell="B2" sqref="B2:L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2" ht="15.75" customHeight="1">
      <c r="B2" s="66" t="s">
        <v>35</v>
      </c>
      <c r="C2" s="66"/>
      <c r="D2" s="66"/>
      <c r="E2" s="66"/>
      <c r="F2" s="66"/>
      <c r="G2" s="66"/>
      <c r="H2" s="66"/>
      <c r="I2" s="66"/>
      <c r="J2" s="66"/>
      <c r="K2" s="66"/>
      <c r="L2" s="66"/>
    </row>
    <row r="3" spans="2:12" ht="15.75" customHeight="1">
      <c r="B3" s="67" t="s">
        <v>36</v>
      </c>
      <c r="C3" s="67"/>
      <c r="D3" s="67"/>
      <c r="E3" s="67"/>
      <c r="F3" s="67"/>
      <c r="G3" s="67"/>
      <c r="H3" s="67"/>
      <c r="I3" s="67"/>
      <c r="J3" s="67"/>
      <c r="K3" s="67"/>
      <c r="L3" s="67"/>
    </row>
    <row r="4" spans="2:12" ht="15.75" customHeight="1">
      <c r="B4" s="68" t="s">
        <v>5</v>
      </c>
      <c r="C4" s="68"/>
      <c r="D4" s="68"/>
      <c r="E4" s="68"/>
      <c r="F4" s="68"/>
      <c r="G4" s="68"/>
      <c r="H4" s="68"/>
      <c r="I4" s="68"/>
      <c r="J4" s="68"/>
      <c r="K4" s="68"/>
      <c r="L4" s="68"/>
    </row>
    <row r="5" spans="2:12" ht="15.75" customHeight="1">
      <c r="B5" s="68" t="s">
        <v>32</v>
      </c>
      <c r="C5" s="68"/>
      <c r="D5" s="68"/>
      <c r="E5" s="68"/>
      <c r="F5" s="68"/>
      <c r="G5" s="68"/>
      <c r="H5" s="68"/>
      <c r="I5" s="68"/>
      <c r="J5" s="68"/>
      <c r="K5" s="68"/>
      <c r="L5" s="68"/>
    </row>
    <row r="6" spans="2:6" ht="6.75" customHeight="1" thickBot="1">
      <c r="B6" s="3"/>
      <c r="C6" s="3"/>
      <c r="D6" s="3"/>
      <c r="E6" s="3"/>
      <c r="F6" s="3"/>
    </row>
    <row r="7" spans="2:12" ht="16.5" customHeight="1" thickBot="1">
      <c r="B7" s="71" t="s">
        <v>0</v>
      </c>
      <c r="C7" s="73">
        <v>2016</v>
      </c>
      <c r="D7" s="73"/>
      <c r="E7" s="74" t="s">
        <v>30</v>
      </c>
      <c r="F7" s="75"/>
      <c r="G7" s="76" t="s">
        <v>1</v>
      </c>
      <c r="H7" s="77"/>
      <c r="I7" s="76" t="s">
        <v>2</v>
      </c>
      <c r="J7" s="78"/>
      <c r="K7" s="77"/>
      <c r="L7" s="69" t="s">
        <v>31</v>
      </c>
    </row>
    <row r="8" spans="2:12" ht="15.75" customHeight="1" thickBot="1">
      <c r="B8" s="72"/>
      <c r="C8" s="4" t="s">
        <v>3</v>
      </c>
      <c r="D8" s="4" t="s">
        <v>4</v>
      </c>
      <c r="E8" s="40" t="s">
        <v>3</v>
      </c>
      <c r="F8" s="41" t="s">
        <v>4</v>
      </c>
      <c r="G8" s="42">
        <v>2016</v>
      </c>
      <c r="H8" s="29">
        <v>2017</v>
      </c>
      <c r="I8" s="42" t="s">
        <v>3</v>
      </c>
      <c r="J8" s="43" t="s">
        <v>4</v>
      </c>
      <c r="K8" s="41" t="s">
        <v>1</v>
      </c>
      <c r="L8" s="70"/>
    </row>
    <row r="9" spans="2:12" s="15" customFormat="1" ht="24" customHeight="1">
      <c r="B9" s="5" t="s">
        <v>6</v>
      </c>
      <c r="C9" s="12">
        <v>73695</v>
      </c>
      <c r="D9" s="12">
        <v>52100</v>
      </c>
      <c r="E9" s="32">
        <v>32827</v>
      </c>
      <c r="F9" s="33">
        <v>0</v>
      </c>
      <c r="G9" s="12">
        <f>D9-C9</f>
        <v>-21595</v>
      </c>
      <c r="H9" s="21">
        <f>F9-E9</f>
        <v>-32827</v>
      </c>
      <c r="I9" s="13">
        <f>(E9-C9)/C9*100</f>
        <v>-55.45559400230681</v>
      </c>
      <c r="J9" s="30">
        <f>(F9-D9)/D9*100</f>
        <v>-100</v>
      </c>
      <c r="K9" s="14">
        <f>(H9-G9)/G9*100</f>
        <v>52.01203982403334</v>
      </c>
      <c r="L9" s="24">
        <f aca="true" t="shared" si="0" ref="L9:L31">F9/$F$32</f>
        <v>0</v>
      </c>
    </row>
    <row r="10" spans="2:12" s="15" customFormat="1" ht="24" customHeight="1">
      <c r="B10" s="5" t="s">
        <v>7</v>
      </c>
      <c r="C10" s="12">
        <v>0</v>
      </c>
      <c r="D10" s="12">
        <v>1175</v>
      </c>
      <c r="E10" s="32">
        <v>0</v>
      </c>
      <c r="F10" s="33">
        <v>1018</v>
      </c>
      <c r="G10" s="12">
        <f aca="true" t="shared" si="1" ref="G10:G33">D10-C10</f>
        <v>1175</v>
      </c>
      <c r="H10" s="21">
        <f aca="true" t="shared" si="2" ref="H10:H33">F10-E10</f>
        <v>1018</v>
      </c>
      <c r="I10" s="13" t="s">
        <v>29</v>
      </c>
      <c r="J10" s="30">
        <f>(F10-D10)/D10*100</f>
        <v>-13.361702127659575</v>
      </c>
      <c r="K10" s="14">
        <f>(H10-G10)/G10*100</f>
        <v>-13.361702127659575</v>
      </c>
      <c r="L10" s="25">
        <f t="shared" si="0"/>
        <v>2.4125861729330393E-05</v>
      </c>
    </row>
    <row r="11" spans="2:12" s="15" customFormat="1" ht="24" customHeight="1">
      <c r="B11" s="5" t="s">
        <v>8</v>
      </c>
      <c r="C11" s="12">
        <v>21686816</v>
      </c>
      <c r="D11" s="12">
        <v>41891765</v>
      </c>
      <c r="E11" s="32">
        <v>23782584</v>
      </c>
      <c r="F11" s="33">
        <v>42174383</v>
      </c>
      <c r="G11" s="12">
        <f t="shared" si="1"/>
        <v>20204949</v>
      </c>
      <c r="H11" s="21">
        <f t="shared" si="2"/>
        <v>18391799</v>
      </c>
      <c r="I11" s="13">
        <f>(E11-C11)/C11*100</f>
        <v>9.663788358789045</v>
      </c>
      <c r="J11" s="30">
        <f>(F11-D11)/D11*100</f>
        <v>0.674638559630992</v>
      </c>
      <c r="K11" s="14">
        <f>(H11-G11)/G11*100</f>
        <v>-8.97379152008748</v>
      </c>
      <c r="L11" s="79">
        <f t="shared" si="0"/>
        <v>0.9995022915302774</v>
      </c>
    </row>
    <row r="12" spans="2:12" ht="19.5" customHeight="1">
      <c r="B12" s="11" t="s">
        <v>9</v>
      </c>
      <c r="C12" s="17">
        <v>0</v>
      </c>
      <c r="D12" s="17">
        <v>266875</v>
      </c>
      <c r="E12" s="34">
        <v>411045</v>
      </c>
      <c r="F12" s="35">
        <v>274997</v>
      </c>
      <c r="G12" s="17">
        <f t="shared" si="1"/>
        <v>266875</v>
      </c>
      <c r="H12" s="22">
        <f t="shared" si="2"/>
        <v>-136048</v>
      </c>
      <c r="I12" s="64">
        <v>100</v>
      </c>
      <c r="J12" s="64">
        <f aca="true" t="shared" si="3" ref="I12:J14">(F12-D12)/D12*100</f>
        <v>3.0433723653395783</v>
      </c>
      <c r="K12" s="65">
        <f>(H12-G12)/G12*100</f>
        <v>-150.97817330210773</v>
      </c>
      <c r="L12" s="26">
        <f t="shared" si="0"/>
        <v>0.006517229467564509</v>
      </c>
    </row>
    <row r="13" spans="2:12" ht="19.5" customHeight="1">
      <c r="B13" s="11" t="s">
        <v>10</v>
      </c>
      <c r="C13" s="17">
        <v>12803245</v>
      </c>
      <c r="D13" s="17">
        <v>5232762</v>
      </c>
      <c r="E13" s="34">
        <v>13008608</v>
      </c>
      <c r="F13" s="35">
        <v>5969219</v>
      </c>
      <c r="G13" s="17">
        <f t="shared" si="1"/>
        <v>-7570483</v>
      </c>
      <c r="H13" s="22">
        <f t="shared" si="2"/>
        <v>-7039389</v>
      </c>
      <c r="I13" s="64">
        <f t="shared" si="3"/>
        <v>1.6039918005161973</v>
      </c>
      <c r="J13" s="64">
        <f t="shared" si="3"/>
        <v>14.07396323394796</v>
      </c>
      <c r="K13" s="65">
        <f>(H13-G13)/G13*100</f>
        <v>-7.015325178063275</v>
      </c>
      <c r="L13" s="26">
        <f t="shared" si="0"/>
        <v>0.14146616132229062</v>
      </c>
    </row>
    <row r="14" spans="2:12" ht="19.5" customHeight="1">
      <c r="B14" s="11" t="s">
        <v>11</v>
      </c>
      <c r="C14" s="17">
        <v>7385</v>
      </c>
      <c r="D14" s="17">
        <v>243417</v>
      </c>
      <c r="E14" s="34">
        <v>0</v>
      </c>
      <c r="F14" s="35">
        <v>277384</v>
      </c>
      <c r="G14" s="17">
        <f t="shared" si="1"/>
        <v>236032</v>
      </c>
      <c r="H14" s="22">
        <f t="shared" si="2"/>
        <v>277384</v>
      </c>
      <c r="I14" s="64">
        <f t="shared" si="3"/>
        <v>-100</v>
      </c>
      <c r="J14" s="64">
        <f t="shared" si="3"/>
        <v>13.954243130101842</v>
      </c>
      <c r="K14" s="18">
        <f aca="true" t="shared" si="4" ref="K14:K24">(H14-G14)/G14*100</f>
        <v>17.519658351409976</v>
      </c>
      <c r="L14" s="26">
        <f t="shared" si="0"/>
        <v>0.006573799636472084</v>
      </c>
    </row>
    <row r="15" spans="2:12" ht="19.5" customHeight="1">
      <c r="B15" s="11" t="s">
        <v>27</v>
      </c>
      <c r="C15" s="17">
        <v>0</v>
      </c>
      <c r="D15" s="17">
        <v>3888</v>
      </c>
      <c r="E15" s="34">
        <v>0</v>
      </c>
      <c r="F15" s="35">
        <v>6794</v>
      </c>
      <c r="G15" s="17">
        <f>D15-C15</f>
        <v>3888</v>
      </c>
      <c r="H15" s="22">
        <f>F15-E15</f>
        <v>6794</v>
      </c>
      <c r="I15" s="63" t="s">
        <v>29</v>
      </c>
      <c r="J15" s="64">
        <f>(F15-D15)/D15*100</f>
        <v>74.74279835390946</v>
      </c>
      <c r="K15" s="18">
        <f>(H15-G15)/G15*100</f>
        <v>74.74279835390946</v>
      </c>
      <c r="L15" s="26">
        <f t="shared" si="0"/>
        <v>0.00016101287287727966</v>
      </c>
    </row>
    <row r="16" spans="2:12" ht="19.5" customHeight="1">
      <c r="B16" s="11" t="s">
        <v>12</v>
      </c>
      <c r="C16" s="17">
        <v>1283</v>
      </c>
      <c r="D16" s="17">
        <v>1923289</v>
      </c>
      <c r="E16" s="34">
        <v>0</v>
      </c>
      <c r="F16" s="35">
        <v>1982467</v>
      </c>
      <c r="G16" s="17">
        <f t="shared" si="1"/>
        <v>1922006</v>
      </c>
      <c r="H16" s="22">
        <f t="shared" si="2"/>
        <v>1982467</v>
      </c>
      <c r="I16" s="64">
        <f aca="true" t="shared" si="5" ref="I16:I24">(E16-C16)/C16*100</f>
        <v>-100</v>
      </c>
      <c r="J16" s="64">
        <f>(F16-D16)/D16*100</f>
        <v>3.076916677628791</v>
      </c>
      <c r="K16" s="18">
        <f>(H16-G16)/G16*100</f>
        <v>3.145723790664545</v>
      </c>
      <c r="L16" s="26">
        <f t="shared" si="0"/>
        <v>0.04698303018169002</v>
      </c>
    </row>
    <row r="17" spans="2:12" ht="19.5" customHeight="1">
      <c r="B17" s="11" t="s">
        <v>13</v>
      </c>
      <c r="C17" s="17">
        <v>0</v>
      </c>
      <c r="D17" s="17">
        <v>68541</v>
      </c>
      <c r="E17" s="34">
        <v>0</v>
      </c>
      <c r="F17" s="35">
        <v>7202</v>
      </c>
      <c r="G17" s="17">
        <f t="shared" si="1"/>
        <v>68541</v>
      </c>
      <c r="H17" s="22">
        <f t="shared" si="2"/>
        <v>7202</v>
      </c>
      <c r="I17" s="63" t="s">
        <v>29</v>
      </c>
      <c r="J17" s="31">
        <f aca="true" t="shared" si="6" ref="J17:J24">(F17-D17)/D17*100</f>
        <v>-89.49242059497236</v>
      </c>
      <c r="K17" s="18">
        <f t="shared" si="4"/>
        <v>-89.49242059497236</v>
      </c>
      <c r="L17" s="26">
        <f t="shared" si="0"/>
        <v>0.0001706821769888384</v>
      </c>
    </row>
    <row r="18" spans="2:12" ht="19.5" customHeight="1">
      <c r="B18" s="11" t="s">
        <v>14</v>
      </c>
      <c r="C18" s="17">
        <v>14822</v>
      </c>
      <c r="D18" s="17">
        <v>4100426</v>
      </c>
      <c r="E18" s="34">
        <v>41110</v>
      </c>
      <c r="F18" s="35">
        <v>4273332</v>
      </c>
      <c r="G18" s="17">
        <f t="shared" si="1"/>
        <v>4085604</v>
      </c>
      <c r="H18" s="22">
        <f t="shared" si="2"/>
        <v>4232222</v>
      </c>
      <c r="I18" s="64">
        <f t="shared" si="5"/>
        <v>177.35798137903117</v>
      </c>
      <c r="J18" s="31">
        <f t="shared" si="6"/>
        <v>4.216781378325082</v>
      </c>
      <c r="K18" s="18">
        <f t="shared" si="4"/>
        <v>3.5886493159885298</v>
      </c>
      <c r="L18" s="26">
        <f t="shared" si="0"/>
        <v>0.10127486930797928</v>
      </c>
    </row>
    <row r="19" spans="2:12" ht="19.5" customHeight="1">
      <c r="B19" s="11" t="s">
        <v>15</v>
      </c>
      <c r="C19" s="17">
        <v>954435</v>
      </c>
      <c r="D19" s="17">
        <v>2934837</v>
      </c>
      <c r="E19" s="34">
        <v>1350527</v>
      </c>
      <c r="F19" s="35">
        <v>2701670</v>
      </c>
      <c r="G19" s="17">
        <f t="shared" si="1"/>
        <v>1980402</v>
      </c>
      <c r="H19" s="22">
        <f t="shared" si="2"/>
        <v>1351143</v>
      </c>
      <c r="I19" s="64">
        <f t="shared" si="5"/>
        <v>41.50015454169221</v>
      </c>
      <c r="J19" s="31">
        <f t="shared" si="6"/>
        <v>-7.944802385958743</v>
      </c>
      <c r="K19" s="18">
        <f t="shared" si="4"/>
        <v>-31.774306428694782</v>
      </c>
      <c r="L19" s="26">
        <f t="shared" si="0"/>
        <v>0.06402761970361498</v>
      </c>
    </row>
    <row r="20" spans="2:12" ht="19.5" customHeight="1">
      <c r="B20" s="11" t="s">
        <v>16</v>
      </c>
      <c r="C20" s="17">
        <v>177089</v>
      </c>
      <c r="D20" s="17">
        <v>1237939</v>
      </c>
      <c r="E20" s="34">
        <v>772253</v>
      </c>
      <c r="F20" s="35">
        <v>2889905</v>
      </c>
      <c r="G20" s="17">
        <f t="shared" si="1"/>
        <v>1060850</v>
      </c>
      <c r="H20" s="22">
        <f t="shared" si="2"/>
        <v>2117652</v>
      </c>
      <c r="I20" s="64">
        <f t="shared" si="5"/>
        <v>336.08185714527724</v>
      </c>
      <c r="J20" s="31">
        <f t="shared" si="6"/>
        <v>133.4448627921085</v>
      </c>
      <c r="K20" s="18">
        <f t="shared" si="4"/>
        <v>99.61841919215723</v>
      </c>
      <c r="L20" s="26">
        <f t="shared" si="0"/>
        <v>0.06848865269243669</v>
      </c>
    </row>
    <row r="21" spans="2:12" ht="19.5" customHeight="1">
      <c r="B21" s="11" t="s">
        <v>17</v>
      </c>
      <c r="C21" s="17">
        <v>6863330</v>
      </c>
      <c r="D21" s="17">
        <v>7045922</v>
      </c>
      <c r="E21" s="34">
        <v>7521076</v>
      </c>
      <c r="F21" s="35">
        <v>6129197</v>
      </c>
      <c r="G21" s="17">
        <f t="shared" si="1"/>
        <v>182592</v>
      </c>
      <c r="H21" s="22">
        <f t="shared" si="2"/>
        <v>-1391879</v>
      </c>
      <c r="I21" s="64">
        <f t="shared" si="5"/>
        <v>9.583482070656665</v>
      </c>
      <c r="J21" s="31">
        <f t="shared" si="6"/>
        <v>-13.010717405046494</v>
      </c>
      <c r="K21" s="18">
        <f>(H21-G21)/G21*100</f>
        <v>-862.2891473887137</v>
      </c>
      <c r="L21" s="26">
        <f t="shared" si="0"/>
        <v>0.14525752390356253</v>
      </c>
    </row>
    <row r="22" spans="2:12" ht="19.5" customHeight="1">
      <c r="B22" s="11" t="s">
        <v>18</v>
      </c>
      <c r="C22" s="17">
        <v>54764</v>
      </c>
      <c r="D22" s="17">
        <v>13557592</v>
      </c>
      <c r="E22" s="34">
        <v>129343</v>
      </c>
      <c r="F22" s="35">
        <v>13319534</v>
      </c>
      <c r="G22" s="17">
        <f t="shared" si="1"/>
        <v>13502828</v>
      </c>
      <c r="H22" s="22">
        <f t="shared" si="2"/>
        <v>13190191</v>
      </c>
      <c r="I22" s="64">
        <f t="shared" si="5"/>
        <v>136.18252866846834</v>
      </c>
      <c r="J22" s="31">
        <f t="shared" si="6"/>
        <v>-1.7559017855088133</v>
      </c>
      <c r="K22" s="18">
        <f t="shared" si="4"/>
        <v>-2.315344607811045</v>
      </c>
      <c r="L22" s="26">
        <f t="shared" si="0"/>
        <v>0.3156632962506041</v>
      </c>
    </row>
    <row r="23" spans="2:12" ht="19.5" customHeight="1">
      <c r="B23" s="11" t="s">
        <v>19</v>
      </c>
      <c r="C23" s="17">
        <v>780860</v>
      </c>
      <c r="D23" s="17">
        <v>2077533</v>
      </c>
      <c r="E23" s="34">
        <v>523488</v>
      </c>
      <c r="F23" s="35">
        <v>1514257</v>
      </c>
      <c r="G23" s="17">
        <f t="shared" si="1"/>
        <v>1296673</v>
      </c>
      <c r="H23" s="22">
        <f t="shared" si="2"/>
        <v>990769</v>
      </c>
      <c r="I23" s="64">
        <f t="shared" si="5"/>
        <v>-32.960069666777656</v>
      </c>
      <c r="J23" s="31">
        <f t="shared" si="6"/>
        <v>-27.112734190022493</v>
      </c>
      <c r="K23" s="18">
        <f t="shared" si="4"/>
        <v>-23.59145289521722</v>
      </c>
      <c r="L23" s="26">
        <f t="shared" si="0"/>
        <v>0.03588679273543286</v>
      </c>
    </row>
    <row r="24" spans="2:12" ht="19.5" customHeight="1">
      <c r="B24" s="11" t="s">
        <v>20</v>
      </c>
      <c r="C24" s="17">
        <v>29603</v>
      </c>
      <c r="D24" s="17">
        <v>3198744</v>
      </c>
      <c r="E24" s="34">
        <v>25134</v>
      </c>
      <c r="F24" s="35">
        <v>2828425</v>
      </c>
      <c r="G24" s="17">
        <f t="shared" si="1"/>
        <v>3169141</v>
      </c>
      <c r="H24" s="22">
        <f t="shared" si="2"/>
        <v>2803291</v>
      </c>
      <c r="I24" s="64">
        <f t="shared" si="5"/>
        <v>-15.096442928081613</v>
      </c>
      <c r="J24" s="31">
        <f t="shared" si="6"/>
        <v>-11.577012727495543</v>
      </c>
      <c r="K24" s="18">
        <f t="shared" si="4"/>
        <v>-11.544137670113132</v>
      </c>
      <c r="L24" s="26">
        <f t="shared" si="0"/>
        <v>0.06703162127876357</v>
      </c>
    </row>
    <row r="25" spans="2:12" ht="19.5" customHeight="1">
      <c r="B25" s="5" t="s">
        <v>28</v>
      </c>
      <c r="C25" s="12">
        <v>0</v>
      </c>
      <c r="D25" s="12">
        <v>0</v>
      </c>
      <c r="E25" s="32">
        <v>0</v>
      </c>
      <c r="F25" s="33">
        <v>0</v>
      </c>
      <c r="G25" s="12">
        <f t="shared" si="1"/>
        <v>0</v>
      </c>
      <c r="H25" s="21">
        <f t="shared" si="2"/>
        <v>0</v>
      </c>
      <c r="I25" s="55" t="s">
        <v>29</v>
      </c>
      <c r="J25" s="56" t="s">
        <v>29</v>
      </c>
      <c r="K25" s="57" t="s">
        <v>29</v>
      </c>
      <c r="L25" s="25">
        <f t="shared" si="0"/>
        <v>0</v>
      </c>
    </row>
    <row r="26" spans="2:12" s="15" customFormat="1" ht="24" customHeight="1">
      <c r="B26" s="5" t="s">
        <v>21</v>
      </c>
      <c r="C26" s="12">
        <v>0</v>
      </c>
      <c r="D26" s="12">
        <v>0</v>
      </c>
      <c r="E26" s="32">
        <v>0</v>
      </c>
      <c r="F26" s="33">
        <v>0</v>
      </c>
      <c r="G26" s="12">
        <f t="shared" si="1"/>
        <v>0</v>
      </c>
      <c r="H26" s="21">
        <f t="shared" si="2"/>
        <v>0</v>
      </c>
      <c r="I26" s="13" t="s">
        <v>29</v>
      </c>
      <c r="J26" s="30" t="s">
        <v>29</v>
      </c>
      <c r="K26" s="14" t="s">
        <v>29</v>
      </c>
      <c r="L26" s="25">
        <f t="shared" si="0"/>
        <v>0</v>
      </c>
    </row>
    <row r="27" spans="2:12" s="15" customFormat="1" ht="24" customHeight="1">
      <c r="B27" s="5" t="s">
        <v>22</v>
      </c>
      <c r="C27" s="12">
        <v>0</v>
      </c>
      <c r="D27" s="12">
        <v>24967</v>
      </c>
      <c r="E27" s="32">
        <v>0</v>
      </c>
      <c r="F27" s="33">
        <v>17483</v>
      </c>
      <c r="G27" s="12">
        <f t="shared" si="1"/>
        <v>24967</v>
      </c>
      <c r="H27" s="21">
        <f t="shared" si="2"/>
        <v>17483</v>
      </c>
      <c r="I27" s="13" t="s">
        <v>29</v>
      </c>
      <c r="J27" s="30">
        <f>(F27-D27)/D27*100</f>
        <v>-29.975567749429246</v>
      </c>
      <c r="K27" s="14">
        <f>(H27-G27)/G27*100</f>
        <v>-29.975567749429246</v>
      </c>
      <c r="L27" s="79">
        <f t="shared" si="0"/>
        <v>0.0004143344210352488</v>
      </c>
    </row>
    <row r="28" spans="2:12" s="15" customFormat="1" ht="24" customHeight="1">
      <c r="B28" s="5" t="s">
        <v>23</v>
      </c>
      <c r="C28" s="12">
        <v>0</v>
      </c>
      <c r="D28" s="12">
        <v>0</v>
      </c>
      <c r="E28" s="32">
        <v>0</v>
      </c>
      <c r="F28" s="33">
        <v>0</v>
      </c>
      <c r="G28" s="12">
        <f t="shared" si="1"/>
        <v>0</v>
      </c>
      <c r="H28" s="21">
        <f t="shared" si="2"/>
        <v>0</v>
      </c>
      <c r="I28" s="55" t="s">
        <v>29</v>
      </c>
      <c r="J28" s="30" t="s">
        <v>29</v>
      </c>
      <c r="K28" s="14" t="s">
        <v>29</v>
      </c>
      <c r="L28" s="25">
        <f t="shared" si="0"/>
        <v>0</v>
      </c>
    </row>
    <row r="29" spans="2:12" s="15" customFormat="1" ht="24" customHeight="1">
      <c r="B29" s="5" t="s">
        <v>24</v>
      </c>
      <c r="C29" s="12">
        <v>0</v>
      </c>
      <c r="D29" s="12">
        <v>0</v>
      </c>
      <c r="E29" s="32">
        <v>0</v>
      </c>
      <c r="F29" s="33">
        <v>0</v>
      </c>
      <c r="G29" s="12">
        <f t="shared" si="1"/>
        <v>0</v>
      </c>
      <c r="H29" s="21">
        <f t="shared" si="2"/>
        <v>0</v>
      </c>
      <c r="I29" s="13" t="s">
        <v>29</v>
      </c>
      <c r="J29" s="30" t="s">
        <v>29</v>
      </c>
      <c r="K29" s="14" t="s">
        <v>29</v>
      </c>
      <c r="L29" s="25">
        <f t="shared" si="0"/>
        <v>0</v>
      </c>
    </row>
    <row r="30" spans="2:12" s="15" customFormat="1" ht="24" customHeight="1">
      <c r="B30" s="5" t="s">
        <v>25</v>
      </c>
      <c r="C30" s="12">
        <v>0</v>
      </c>
      <c r="D30" s="12">
        <v>0</v>
      </c>
      <c r="E30" s="32">
        <v>0</v>
      </c>
      <c r="F30" s="33">
        <v>0</v>
      </c>
      <c r="G30" s="12">
        <f t="shared" si="1"/>
        <v>0</v>
      </c>
      <c r="H30" s="21">
        <f t="shared" si="2"/>
        <v>0</v>
      </c>
      <c r="I30" s="55" t="s">
        <v>29</v>
      </c>
      <c r="J30" s="56" t="s">
        <v>29</v>
      </c>
      <c r="K30" s="57" t="s">
        <v>29</v>
      </c>
      <c r="L30" s="25">
        <f t="shared" si="0"/>
        <v>0</v>
      </c>
    </row>
    <row r="31" spans="2:12" s="15" customFormat="1" ht="24" customHeight="1" thickBot="1">
      <c r="B31" s="6" t="s">
        <v>26</v>
      </c>
      <c r="C31" s="16">
        <v>0</v>
      </c>
      <c r="D31" s="16">
        <v>24700</v>
      </c>
      <c r="E31" s="36">
        <v>4967</v>
      </c>
      <c r="F31" s="37">
        <v>2500</v>
      </c>
      <c r="G31" s="16">
        <f t="shared" si="1"/>
        <v>24700</v>
      </c>
      <c r="H31" s="28">
        <f t="shared" si="2"/>
        <v>-2467</v>
      </c>
      <c r="I31" s="13">
        <v>100</v>
      </c>
      <c r="J31" s="30">
        <f>(F31-D31)/D31*100</f>
        <v>-89.87854251012146</v>
      </c>
      <c r="K31" s="14">
        <f>(H31-G31)/G31*100</f>
        <v>-109.98785425101214</v>
      </c>
      <c r="L31" s="79">
        <f t="shared" si="0"/>
        <v>5.924818695808053E-05</v>
      </c>
    </row>
    <row r="32" spans="2:12" ht="26.25" customHeight="1" thickBot="1">
      <c r="B32" s="7" t="s">
        <v>37</v>
      </c>
      <c r="C32" s="8">
        <f>SUM(C9:C11,C25:C31)</f>
        <v>21760511</v>
      </c>
      <c r="D32" s="8">
        <f>SUM(D9:D11,D25:D31)</f>
        <v>41994707</v>
      </c>
      <c r="E32" s="38">
        <f>SUM(E9:E11,E25:E31)</f>
        <v>23820378</v>
      </c>
      <c r="F32" s="39">
        <f>SUM(F9:F11,F25:F31)</f>
        <v>42195384</v>
      </c>
      <c r="G32" s="20">
        <f t="shared" si="1"/>
        <v>20234196</v>
      </c>
      <c r="H32" s="23">
        <f t="shared" si="2"/>
        <v>18375006</v>
      </c>
      <c r="I32" s="9">
        <f>(E32-C32)/C32*100</f>
        <v>9.466078255239502</v>
      </c>
      <c r="J32" s="27">
        <f>(F32-D32)/D32*100</f>
        <v>0.4778626030180423</v>
      </c>
      <c r="K32" s="10">
        <f>(H32-G32)/G32*100</f>
        <v>-9.188356186724691</v>
      </c>
      <c r="L32" s="58"/>
    </row>
    <row r="33" spans="2:12" ht="26.25" customHeight="1" thickBot="1">
      <c r="B33" s="7" t="s">
        <v>33</v>
      </c>
      <c r="C33" s="8">
        <v>7098361634</v>
      </c>
      <c r="D33" s="8">
        <v>12823350083</v>
      </c>
      <c r="E33" s="49">
        <v>7873239696</v>
      </c>
      <c r="F33" s="8">
        <v>13651118623</v>
      </c>
      <c r="G33" s="44">
        <f t="shared" si="1"/>
        <v>5724988449</v>
      </c>
      <c r="H33" s="50">
        <f t="shared" si="2"/>
        <v>5777878927</v>
      </c>
      <c r="I33" s="51">
        <f>(E33-C33)/C33*100</f>
        <v>10.916294519124806</v>
      </c>
      <c r="J33" s="51">
        <f>(F33-D33)/D33*100</f>
        <v>6.455166041964168</v>
      </c>
      <c r="K33" s="52">
        <f>(H33-G33)/G33*100</f>
        <v>0.9238530081093618</v>
      </c>
      <c r="L33" s="54"/>
    </row>
    <row r="34" spans="2:12" ht="26.25" customHeight="1" thickBot="1">
      <c r="B34" s="45" t="s">
        <v>38</v>
      </c>
      <c r="C34" s="59">
        <f aca="true" t="shared" si="7" ref="C34:H34">C32/C33*100</f>
        <v>0.30655681017674113</v>
      </c>
      <c r="D34" s="59">
        <f t="shared" si="7"/>
        <v>0.32748623977499186</v>
      </c>
      <c r="E34" s="60">
        <f t="shared" si="7"/>
        <v>0.3025486193707775</v>
      </c>
      <c r="F34" s="59">
        <f t="shared" si="7"/>
        <v>0.3090983615724163</v>
      </c>
      <c r="G34" s="61">
        <f t="shared" si="7"/>
        <v>0.35343645109946664</v>
      </c>
      <c r="H34" s="62">
        <f t="shared" si="7"/>
        <v>0.3180233824930752</v>
      </c>
      <c r="I34" s="46"/>
      <c r="J34" s="46"/>
      <c r="K34" s="53"/>
      <c r="L34" s="47"/>
    </row>
    <row r="35" spans="2:11" ht="12.75">
      <c r="B35" s="48"/>
      <c r="C35" s="48"/>
      <c r="D35" s="48"/>
      <c r="E35" s="48"/>
      <c r="F35" s="48"/>
      <c r="G35" s="48"/>
      <c r="H35" s="48"/>
      <c r="I35" s="48"/>
      <c r="J35" s="48"/>
      <c r="K35" s="48"/>
    </row>
    <row r="37" spans="3:6" ht="12.75">
      <c r="C37" s="19"/>
      <c r="D37" s="19"/>
      <c r="E37" s="19"/>
      <c r="F37" s="19"/>
    </row>
  </sheetData>
  <sheetProtection/>
  <mergeCells count="10">
    <mergeCell ref="B2:L2"/>
    <mergeCell ref="B3:L3"/>
    <mergeCell ref="B4:L4"/>
    <mergeCell ref="B5:L5"/>
    <mergeCell ref="L7:L8"/>
    <mergeCell ref="B7:B8"/>
    <mergeCell ref="C7:D7"/>
    <mergeCell ref="E7:F7"/>
    <mergeCell ref="G7:H7"/>
    <mergeCell ref="I7:K7"/>
  </mergeCells>
  <printOptions/>
  <pageMargins left="0" right="0" top="0" bottom="0" header="0" footer="0"/>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A1">
      <selection activeCell="B2" sqref="B2:L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2" ht="15.75" customHeight="1">
      <c r="B2" s="66" t="s">
        <v>39</v>
      </c>
      <c r="C2" s="66"/>
      <c r="D2" s="66"/>
      <c r="E2" s="66"/>
      <c r="F2" s="66"/>
      <c r="G2" s="66"/>
      <c r="H2" s="66"/>
      <c r="I2" s="66"/>
      <c r="J2" s="66"/>
      <c r="K2" s="66"/>
      <c r="L2" s="66"/>
    </row>
    <row r="3" spans="2:12" ht="15.75" customHeight="1">
      <c r="B3" s="67" t="s">
        <v>36</v>
      </c>
      <c r="C3" s="67"/>
      <c r="D3" s="67"/>
      <c r="E3" s="67"/>
      <c r="F3" s="67"/>
      <c r="G3" s="67"/>
      <c r="H3" s="67"/>
      <c r="I3" s="67"/>
      <c r="J3" s="67"/>
      <c r="K3" s="67"/>
      <c r="L3" s="67"/>
    </row>
    <row r="4" spans="2:12" ht="15.75" customHeight="1">
      <c r="B4" s="68" t="s">
        <v>5</v>
      </c>
      <c r="C4" s="68"/>
      <c r="D4" s="68"/>
      <c r="E4" s="68"/>
      <c r="F4" s="68"/>
      <c r="G4" s="68"/>
      <c r="H4" s="68"/>
      <c r="I4" s="68"/>
      <c r="J4" s="68"/>
      <c r="K4" s="68"/>
      <c r="L4" s="68"/>
    </row>
    <row r="5" spans="2:12" ht="15.75" customHeight="1">
      <c r="B5" s="68" t="s">
        <v>32</v>
      </c>
      <c r="C5" s="68"/>
      <c r="D5" s="68"/>
      <c r="E5" s="68"/>
      <c r="F5" s="68"/>
      <c r="G5" s="68"/>
      <c r="H5" s="68"/>
      <c r="I5" s="68"/>
      <c r="J5" s="68"/>
      <c r="K5" s="68"/>
      <c r="L5" s="68"/>
    </row>
    <row r="6" spans="2:6" ht="6.75" customHeight="1" thickBot="1">
      <c r="B6" s="3"/>
      <c r="C6" s="3"/>
      <c r="D6" s="3"/>
      <c r="E6" s="3"/>
      <c r="F6" s="3"/>
    </row>
    <row r="7" spans="2:12" ht="16.5" customHeight="1" thickBot="1">
      <c r="B7" s="71" t="s">
        <v>0</v>
      </c>
      <c r="C7" s="73">
        <v>2016</v>
      </c>
      <c r="D7" s="73"/>
      <c r="E7" s="74" t="s">
        <v>30</v>
      </c>
      <c r="F7" s="75"/>
      <c r="G7" s="76" t="s">
        <v>1</v>
      </c>
      <c r="H7" s="77"/>
      <c r="I7" s="76" t="s">
        <v>2</v>
      </c>
      <c r="J7" s="78"/>
      <c r="K7" s="77"/>
      <c r="L7" s="69" t="s">
        <v>31</v>
      </c>
    </row>
    <row r="8" spans="2:12" ht="15.75" customHeight="1" thickBot="1">
      <c r="B8" s="72"/>
      <c r="C8" s="4" t="s">
        <v>3</v>
      </c>
      <c r="D8" s="4" t="s">
        <v>4</v>
      </c>
      <c r="E8" s="40" t="s">
        <v>3</v>
      </c>
      <c r="F8" s="41" t="s">
        <v>4</v>
      </c>
      <c r="G8" s="42">
        <v>2016</v>
      </c>
      <c r="H8" s="29">
        <v>2017</v>
      </c>
      <c r="I8" s="42" t="s">
        <v>3</v>
      </c>
      <c r="J8" s="43" t="s">
        <v>4</v>
      </c>
      <c r="K8" s="41" t="s">
        <v>1</v>
      </c>
      <c r="L8" s="70"/>
    </row>
    <row r="9" spans="2:12" s="15" customFormat="1" ht="24" customHeight="1">
      <c r="B9" s="5" t="s">
        <v>6</v>
      </c>
      <c r="C9" s="12">
        <v>2661901</v>
      </c>
      <c r="D9" s="12">
        <v>5310532</v>
      </c>
      <c r="E9" s="32">
        <v>1870211</v>
      </c>
      <c r="F9" s="33">
        <v>4156914</v>
      </c>
      <c r="G9" s="12">
        <f>D9-C9</f>
        <v>2648631</v>
      </c>
      <c r="H9" s="21">
        <f>F9-E9</f>
        <v>2286703</v>
      </c>
      <c r="I9" s="13">
        <f>(E9-C9)/C9*100</f>
        <v>-29.741526826129146</v>
      </c>
      <c r="J9" s="30">
        <f>(F9-D9)/D9*100</f>
        <v>-21.72320965206499</v>
      </c>
      <c r="K9" s="14">
        <f>(H9-G9)/G9*100</f>
        <v>-13.664719623080753</v>
      </c>
      <c r="L9" s="24">
        <f aca="true" t="shared" si="0" ref="L9:L31">F9/$F$32</f>
        <v>0.01816070355907524</v>
      </c>
    </row>
    <row r="10" spans="2:12" s="15" customFormat="1" ht="24" customHeight="1">
      <c r="B10" s="5" t="s">
        <v>7</v>
      </c>
      <c r="C10" s="12">
        <v>136404</v>
      </c>
      <c r="D10" s="12">
        <v>443793</v>
      </c>
      <c r="E10" s="32">
        <v>374070</v>
      </c>
      <c r="F10" s="33">
        <v>192251</v>
      </c>
      <c r="G10" s="12">
        <f aca="true" t="shared" si="1" ref="G10:G33">D10-C10</f>
        <v>307389</v>
      </c>
      <c r="H10" s="21">
        <f aca="true" t="shared" si="2" ref="H10:H33">F10-E10</f>
        <v>-181819</v>
      </c>
      <c r="I10" s="13">
        <f>(E10-C10)/C10*100</f>
        <v>174.23682589953373</v>
      </c>
      <c r="J10" s="30">
        <f>(F10-D10)/D10*100</f>
        <v>-56.68002875214345</v>
      </c>
      <c r="K10" s="14">
        <f>(H10-G10)/G10*100</f>
        <v>-159.14948160148867</v>
      </c>
      <c r="L10" s="25">
        <f t="shared" si="0"/>
        <v>0.0008399051363429155</v>
      </c>
    </row>
    <row r="11" spans="2:12" s="15" customFormat="1" ht="24" customHeight="1">
      <c r="B11" s="5" t="s">
        <v>8</v>
      </c>
      <c r="C11" s="12">
        <v>118867298</v>
      </c>
      <c r="D11" s="12">
        <v>224235812</v>
      </c>
      <c r="E11" s="32">
        <v>137054787</v>
      </c>
      <c r="F11" s="33">
        <v>224462489</v>
      </c>
      <c r="G11" s="12">
        <f t="shared" si="1"/>
        <v>105368514</v>
      </c>
      <c r="H11" s="21">
        <f t="shared" si="2"/>
        <v>87407702</v>
      </c>
      <c r="I11" s="13">
        <f>(E11-C11)/C11*100</f>
        <v>15.300666630783514</v>
      </c>
      <c r="J11" s="30">
        <f>(F11-D11)/D11*100</f>
        <v>0.10108866999353341</v>
      </c>
      <c r="K11" s="14">
        <f>(H11-G11)/G11*100</f>
        <v>-17.045710637999505</v>
      </c>
      <c r="L11" s="25">
        <f t="shared" si="0"/>
        <v>0.9806305164988228</v>
      </c>
    </row>
    <row r="12" spans="2:12" ht="19.5" customHeight="1">
      <c r="B12" s="11" t="s">
        <v>9</v>
      </c>
      <c r="C12" s="17">
        <v>5969788</v>
      </c>
      <c r="D12" s="17">
        <v>5659865</v>
      </c>
      <c r="E12" s="34">
        <v>4477223</v>
      </c>
      <c r="F12" s="35">
        <v>3961667</v>
      </c>
      <c r="G12" s="17">
        <f t="shared" si="1"/>
        <v>-309923</v>
      </c>
      <c r="H12" s="22">
        <f t="shared" si="2"/>
        <v>-515556</v>
      </c>
      <c r="I12" s="64">
        <f aca="true" t="shared" si="3" ref="I12:J14">(E12-C12)/C12*100</f>
        <v>-25.001976619605255</v>
      </c>
      <c r="J12" s="64">
        <f t="shared" si="3"/>
        <v>-30.0042138814265</v>
      </c>
      <c r="K12" s="65">
        <f>(H12-G12)/G12*100</f>
        <v>66.34970621735076</v>
      </c>
      <c r="L12" s="26">
        <f t="shared" si="0"/>
        <v>0.017307709514021927</v>
      </c>
    </row>
    <row r="13" spans="2:12" ht="19.5" customHeight="1">
      <c r="B13" s="11" t="s">
        <v>10</v>
      </c>
      <c r="C13" s="17">
        <v>57104772</v>
      </c>
      <c r="D13" s="17">
        <v>36143717</v>
      </c>
      <c r="E13" s="34">
        <v>64789068</v>
      </c>
      <c r="F13" s="35">
        <v>39388660</v>
      </c>
      <c r="G13" s="17">
        <f t="shared" si="1"/>
        <v>-20961055</v>
      </c>
      <c r="H13" s="22">
        <f t="shared" si="2"/>
        <v>-25400408</v>
      </c>
      <c r="I13" s="64">
        <f t="shared" si="3"/>
        <v>13.456486613763207</v>
      </c>
      <c r="J13" s="64">
        <f t="shared" si="3"/>
        <v>8.977889573449238</v>
      </c>
      <c r="K13" s="65">
        <f>(H13-G13)/G13*100</f>
        <v>21.179053248989614</v>
      </c>
      <c r="L13" s="26">
        <f t="shared" si="0"/>
        <v>0.17208096627671504</v>
      </c>
    </row>
    <row r="14" spans="2:12" ht="19.5" customHeight="1">
      <c r="B14" s="11" t="s">
        <v>11</v>
      </c>
      <c r="C14" s="17">
        <v>2484427</v>
      </c>
      <c r="D14" s="17">
        <v>4114732</v>
      </c>
      <c r="E14" s="34">
        <v>2633665</v>
      </c>
      <c r="F14" s="35">
        <v>3817278</v>
      </c>
      <c r="G14" s="17">
        <f t="shared" si="1"/>
        <v>1630305</v>
      </c>
      <c r="H14" s="22">
        <f t="shared" si="2"/>
        <v>1183613</v>
      </c>
      <c r="I14" s="64">
        <f t="shared" si="3"/>
        <v>6.006938420810915</v>
      </c>
      <c r="J14" s="64">
        <f t="shared" si="3"/>
        <v>-7.229000576465247</v>
      </c>
      <c r="K14" s="18">
        <f aca="true" t="shared" si="4" ref="K14:K24">(H14-G14)/G14*100</f>
        <v>-27.399290316842556</v>
      </c>
      <c r="L14" s="26">
        <f t="shared" si="0"/>
        <v>0.01667690362624284</v>
      </c>
    </row>
    <row r="15" spans="2:12" ht="19.5" customHeight="1">
      <c r="B15" s="11" t="s">
        <v>27</v>
      </c>
      <c r="C15" s="17">
        <v>0</v>
      </c>
      <c r="D15" s="17">
        <v>3274328</v>
      </c>
      <c r="E15" s="34">
        <v>0</v>
      </c>
      <c r="F15" s="35">
        <v>196826</v>
      </c>
      <c r="G15" s="17">
        <f>D15-C15</f>
        <v>3274328</v>
      </c>
      <c r="H15" s="22">
        <f>F15-E15</f>
        <v>196826</v>
      </c>
      <c r="I15" s="63" t="s">
        <v>29</v>
      </c>
      <c r="J15" s="64">
        <f>(F15-D15)/D15*100</f>
        <v>-93.98881236088748</v>
      </c>
      <c r="K15" s="18">
        <f>(H15-G15)/G15*100</f>
        <v>-93.98881236088748</v>
      </c>
      <c r="L15" s="26">
        <f t="shared" si="0"/>
        <v>0.0008598923717735185</v>
      </c>
    </row>
    <row r="16" spans="2:12" ht="19.5" customHeight="1">
      <c r="B16" s="11" t="s">
        <v>12</v>
      </c>
      <c r="C16" s="17">
        <v>18412307</v>
      </c>
      <c r="D16" s="17">
        <v>9763464</v>
      </c>
      <c r="E16" s="34">
        <v>29229820</v>
      </c>
      <c r="F16" s="35">
        <v>8768018</v>
      </c>
      <c r="G16" s="17">
        <f t="shared" si="1"/>
        <v>-8648843</v>
      </c>
      <c r="H16" s="22">
        <f t="shared" si="2"/>
        <v>-20461802</v>
      </c>
      <c r="I16" s="64">
        <f aca="true" t="shared" si="5" ref="I16:J24">(E16-C16)/C16*100</f>
        <v>58.75153504664027</v>
      </c>
      <c r="J16" s="64">
        <f>(F16-D16)/D16*100</f>
        <v>-10.19562319275208</v>
      </c>
      <c r="K16" s="18">
        <f>(H16-G16)/G16*100</f>
        <v>136.5842691328771</v>
      </c>
      <c r="L16" s="26">
        <f t="shared" si="0"/>
        <v>0.038305669950986665</v>
      </c>
    </row>
    <row r="17" spans="2:12" ht="19.5" customHeight="1">
      <c r="B17" s="11" t="s">
        <v>13</v>
      </c>
      <c r="C17" s="17">
        <v>10581</v>
      </c>
      <c r="D17" s="17">
        <v>3962588</v>
      </c>
      <c r="E17" s="34">
        <v>7016</v>
      </c>
      <c r="F17" s="35">
        <v>4861308</v>
      </c>
      <c r="G17" s="17">
        <f t="shared" si="1"/>
        <v>3952007</v>
      </c>
      <c r="H17" s="22">
        <f t="shared" si="2"/>
        <v>4854292</v>
      </c>
      <c r="I17" s="64">
        <f t="shared" si="5"/>
        <v>-33.692467630658726</v>
      </c>
      <c r="J17" s="31">
        <f t="shared" si="5"/>
        <v>22.680127229982023</v>
      </c>
      <c r="K17" s="18">
        <f t="shared" si="4"/>
        <v>22.83105773851109</v>
      </c>
      <c r="L17" s="26">
        <f t="shared" si="0"/>
        <v>0.021238056283425868</v>
      </c>
    </row>
    <row r="18" spans="2:12" ht="19.5" customHeight="1">
      <c r="B18" s="11" t="s">
        <v>14</v>
      </c>
      <c r="C18" s="17">
        <v>2395532</v>
      </c>
      <c r="D18" s="17">
        <v>24646063</v>
      </c>
      <c r="E18" s="34">
        <v>2842219</v>
      </c>
      <c r="F18" s="35">
        <v>25970705</v>
      </c>
      <c r="G18" s="17">
        <f t="shared" si="1"/>
        <v>22250531</v>
      </c>
      <c r="H18" s="22">
        <f t="shared" si="2"/>
        <v>23128486</v>
      </c>
      <c r="I18" s="64">
        <f t="shared" si="5"/>
        <v>18.64667222145227</v>
      </c>
      <c r="J18" s="31">
        <f t="shared" si="5"/>
        <v>5.374659636307835</v>
      </c>
      <c r="K18" s="18">
        <f t="shared" si="4"/>
        <v>3.945771002049344</v>
      </c>
      <c r="L18" s="26">
        <f t="shared" si="0"/>
        <v>0.11346067653196415</v>
      </c>
    </row>
    <row r="19" spans="2:12" ht="19.5" customHeight="1">
      <c r="B19" s="11" t="s">
        <v>15</v>
      </c>
      <c r="C19" s="17">
        <v>3679385</v>
      </c>
      <c r="D19" s="17">
        <v>15627801</v>
      </c>
      <c r="E19" s="34">
        <v>4419096</v>
      </c>
      <c r="F19" s="35">
        <v>15362438</v>
      </c>
      <c r="G19" s="17">
        <f t="shared" si="1"/>
        <v>11948416</v>
      </c>
      <c r="H19" s="22">
        <f t="shared" si="2"/>
        <v>10943342</v>
      </c>
      <c r="I19" s="64">
        <f t="shared" si="5"/>
        <v>20.104202196834525</v>
      </c>
      <c r="J19" s="31">
        <f t="shared" si="5"/>
        <v>-1.6980188063566972</v>
      </c>
      <c r="K19" s="18">
        <f t="shared" si="4"/>
        <v>-8.411776088144236</v>
      </c>
      <c r="L19" s="26">
        <f t="shared" si="0"/>
        <v>0.06711533663257714</v>
      </c>
    </row>
    <row r="20" spans="2:12" ht="19.5" customHeight="1">
      <c r="B20" s="11" t="s">
        <v>16</v>
      </c>
      <c r="C20" s="17">
        <v>215475</v>
      </c>
      <c r="D20" s="17">
        <v>2789918</v>
      </c>
      <c r="E20" s="34">
        <v>803582</v>
      </c>
      <c r="F20" s="35">
        <v>4028646</v>
      </c>
      <c r="G20" s="17">
        <f t="shared" si="1"/>
        <v>2574443</v>
      </c>
      <c r="H20" s="22">
        <f t="shared" si="2"/>
        <v>3225064</v>
      </c>
      <c r="I20" s="64">
        <f t="shared" si="5"/>
        <v>272.9351432880845</v>
      </c>
      <c r="J20" s="31">
        <f t="shared" si="5"/>
        <v>44.40015799747519</v>
      </c>
      <c r="K20" s="18">
        <f t="shared" si="4"/>
        <v>25.272301620195126</v>
      </c>
      <c r="L20" s="26">
        <f t="shared" si="0"/>
        <v>0.01760032700952058</v>
      </c>
    </row>
    <row r="21" spans="2:12" ht="19.5" customHeight="1">
      <c r="B21" s="11" t="s">
        <v>17</v>
      </c>
      <c r="C21" s="17">
        <v>13670040</v>
      </c>
      <c r="D21" s="17">
        <v>18088209</v>
      </c>
      <c r="E21" s="34">
        <v>15951777</v>
      </c>
      <c r="F21" s="35">
        <v>16990127</v>
      </c>
      <c r="G21" s="17">
        <f t="shared" si="1"/>
        <v>4418169</v>
      </c>
      <c r="H21" s="22">
        <f t="shared" si="2"/>
        <v>1038350</v>
      </c>
      <c r="I21" s="64">
        <f t="shared" si="5"/>
        <v>16.691516630529247</v>
      </c>
      <c r="J21" s="31">
        <f t="shared" si="5"/>
        <v>-6.070706060506045</v>
      </c>
      <c r="K21" s="18">
        <f>(H21-G21)/G21*100</f>
        <v>-76.49818284452225</v>
      </c>
      <c r="L21" s="26">
        <f t="shared" si="0"/>
        <v>0.07422637559450121</v>
      </c>
    </row>
    <row r="22" spans="2:12" ht="19.5" customHeight="1">
      <c r="B22" s="11" t="s">
        <v>18</v>
      </c>
      <c r="C22" s="17">
        <v>1126133</v>
      </c>
      <c r="D22" s="17">
        <v>73307603</v>
      </c>
      <c r="E22" s="34">
        <v>2351472</v>
      </c>
      <c r="F22" s="35">
        <v>76559668</v>
      </c>
      <c r="G22" s="17">
        <f t="shared" si="1"/>
        <v>72181470</v>
      </c>
      <c r="H22" s="22">
        <f t="shared" si="2"/>
        <v>74208196</v>
      </c>
      <c r="I22" s="64">
        <f t="shared" si="5"/>
        <v>108.80943902718418</v>
      </c>
      <c r="J22" s="31">
        <f t="shared" si="5"/>
        <v>4.436190609042284</v>
      </c>
      <c r="K22" s="18">
        <f t="shared" si="4"/>
        <v>2.807820345027609</v>
      </c>
      <c r="L22" s="26">
        <f t="shared" si="0"/>
        <v>0.33447346640541975</v>
      </c>
    </row>
    <row r="23" spans="2:12" ht="19.5" customHeight="1">
      <c r="B23" s="11" t="s">
        <v>19</v>
      </c>
      <c r="C23" s="17">
        <v>2660672</v>
      </c>
      <c r="D23" s="17">
        <v>19192268</v>
      </c>
      <c r="E23" s="34">
        <v>1365048</v>
      </c>
      <c r="F23" s="35">
        <v>17064538</v>
      </c>
      <c r="G23" s="17">
        <f t="shared" si="1"/>
        <v>16531596</v>
      </c>
      <c r="H23" s="22">
        <f t="shared" si="2"/>
        <v>15699490</v>
      </c>
      <c r="I23" s="64">
        <f t="shared" si="5"/>
        <v>-48.69536718543285</v>
      </c>
      <c r="J23" s="31">
        <f t="shared" si="5"/>
        <v>-11.086391665643685</v>
      </c>
      <c r="K23" s="18">
        <f t="shared" si="4"/>
        <v>-5.033428109421497</v>
      </c>
      <c r="L23" s="26">
        <f t="shared" si="0"/>
        <v>0.07455146197168734</v>
      </c>
    </row>
    <row r="24" spans="2:12" ht="19.5" customHeight="1">
      <c r="B24" s="11" t="s">
        <v>20</v>
      </c>
      <c r="C24" s="17">
        <v>11138186</v>
      </c>
      <c r="D24" s="17">
        <v>7665256</v>
      </c>
      <c r="E24" s="34">
        <v>8184801</v>
      </c>
      <c r="F24" s="35">
        <v>7492610</v>
      </c>
      <c r="G24" s="17">
        <f t="shared" si="1"/>
        <v>-3472930</v>
      </c>
      <c r="H24" s="22">
        <f t="shared" si="2"/>
        <v>-692191</v>
      </c>
      <c r="I24" s="64">
        <f t="shared" si="5"/>
        <v>-26.515852760943297</v>
      </c>
      <c r="J24" s="31">
        <f t="shared" si="5"/>
        <v>-2.2523187744805915</v>
      </c>
      <c r="K24" s="18">
        <f t="shared" si="4"/>
        <v>-80.06896194279759</v>
      </c>
      <c r="L24" s="26">
        <f t="shared" si="0"/>
        <v>0.0327336743299868</v>
      </c>
    </row>
    <row r="25" spans="2:12" ht="19.5" customHeight="1">
      <c r="B25" s="5" t="s">
        <v>28</v>
      </c>
      <c r="C25" s="12">
        <v>0</v>
      </c>
      <c r="D25" s="12">
        <v>0</v>
      </c>
      <c r="E25" s="32">
        <v>0</v>
      </c>
      <c r="F25" s="33">
        <v>0</v>
      </c>
      <c r="G25" s="12">
        <f t="shared" si="1"/>
        <v>0</v>
      </c>
      <c r="H25" s="21">
        <f t="shared" si="2"/>
        <v>0</v>
      </c>
      <c r="I25" s="55" t="s">
        <v>29</v>
      </c>
      <c r="J25" s="56" t="s">
        <v>29</v>
      </c>
      <c r="K25" s="57" t="s">
        <v>29</v>
      </c>
      <c r="L25" s="25">
        <f t="shared" si="0"/>
        <v>0</v>
      </c>
    </row>
    <row r="26" spans="2:12" s="15" customFormat="1" ht="24" customHeight="1">
      <c r="B26" s="5" t="s">
        <v>21</v>
      </c>
      <c r="C26" s="12">
        <v>1784967</v>
      </c>
      <c r="D26" s="12">
        <v>1740</v>
      </c>
      <c r="E26" s="32">
        <v>2079959</v>
      </c>
      <c r="F26" s="33">
        <v>0</v>
      </c>
      <c r="G26" s="12">
        <f t="shared" si="1"/>
        <v>-1783227</v>
      </c>
      <c r="H26" s="21">
        <f t="shared" si="2"/>
        <v>-2079959</v>
      </c>
      <c r="I26" s="13">
        <f>(E26-C26)/C26*100</f>
        <v>16.526467996327103</v>
      </c>
      <c r="J26" s="30">
        <f>(F26-D26)/D26*100</f>
        <v>-100</v>
      </c>
      <c r="K26" s="14">
        <f>(H26-G26)/G26*100</f>
        <v>16.640169759654828</v>
      </c>
      <c r="L26" s="25">
        <f t="shared" si="0"/>
        <v>0</v>
      </c>
    </row>
    <row r="27" spans="2:12" s="15" customFormat="1" ht="24" customHeight="1">
      <c r="B27" s="5" t="s">
        <v>22</v>
      </c>
      <c r="C27" s="12">
        <v>0</v>
      </c>
      <c r="D27" s="12">
        <v>128050</v>
      </c>
      <c r="E27" s="32">
        <v>0</v>
      </c>
      <c r="F27" s="33">
        <v>69834</v>
      </c>
      <c r="G27" s="12">
        <f t="shared" si="1"/>
        <v>128050</v>
      </c>
      <c r="H27" s="21">
        <f t="shared" si="2"/>
        <v>69834</v>
      </c>
      <c r="I27" s="55" t="s">
        <v>29</v>
      </c>
      <c r="J27" s="30">
        <f>(F27-D27)/D27*100</f>
        <v>-45.46349082389691</v>
      </c>
      <c r="K27" s="14">
        <f>(H27-G27)/G27*100</f>
        <v>-45.46349082389691</v>
      </c>
      <c r="L27" s="79">
        <f t="shared" si="0"/>
        <v>0.0003050904041662783</v>
      </c>
    </row>
    <row r="28" spans="2:12" s="15" customFormat="1" ht="24" customHeight="1">
      <c r="B28" s="5" t="s">
        <v>23</v>
      </c>
      <c r="C28" s="12">
        <v>0</v>
      </c>
      <c r="D28" s="12">
        <v>0</v>
      </c>
      <c r="E28" s="32">
        <v>0</v>
      </c>
      <c r="F28" s="33">
        <v>0</v>
      </c>
      <c r="G28" s="12">
        <f t="shared" si="1"/>
        <v>0</v>
      </c>
      <c r="H28" s="21">
        <f t="shared" si="2"/>
        <v>0</v>
      </c>
      <c r="I28" s="55" t="s">
        <v>29</v>
      </c>
      <c r="J28" s="30" t="s">
        <v>29</v>
      </c>
      <c r="K28" s="14" t="s">
        <v>29</v>
      </c>
      <c r="L28" s="25">
        <f t="shared" si="0"/>
        <v>0</v>
      </c>
    </row>
    <row r="29" spans="2:12" s="15" customFormat="1" ht="24" customHeight="1">
      <c r="B29" s="5" t="s">
        <v>24</v>
      </c>
      <c r="C29" s="12">
        <v>0</v>
      </c>
      <c r="D29" s="12">
        <v>5864</v>
      </c>
      <c r="E29" s="32">
        <v>0</v>
      </c>
      <c r="F29" s="33">
        <v>0</v>
      </c>
      <c r="G29" s="12">
        <f t="shared" si="1"/>
        <v>5864</v>
      </c>
      <c r="H29" s="21">
        <f t="shared" si="2"/>
        <v>0</v>
      </c>
      <c r="I29" s="13" t="s">
        <v>29</v>
      </c>
      <c r="J29" s="30">
        <f>(F29-D29)/D29*100</f>
        <v>-100</v>
      </c>
      <c r="K29" s="14">
        <f>(H29-G29)/G29*100</f>
        <v>-100</v>
      </c>
      <c r="L29" s="25">
        <f t="shared" si="0"/>
        <v>0</v>
      </c>
    </row>
    <row r="30" spans="2:12" s="15" customFormat="1" ht="24" customHeight="1">
      <c r="B30" s="5" t="s">
        <v>25</v>
      </c>
      <c r="C30" s="12">
        <v>0</v>
      </c>
      <c r="D30" s="12">
        <v>0</v>
      </c>
      <c r="E30" s="32">
        <v>0</v>
      </c>
      <c r="F30" s="33">
        <v>0</v>
      </c>
      <c r="G30" s="12">
        <f t="shared" si="1"/>
        <v>0</v>
      </c>
      <c r="H30" s="21">
        <f t="shared" si="2"/>
        <v>0</v>
      </c>
      <c r="I30" s="55" t="s">
        <v>29</v>
      </c>
      <c r="J30" s="56" t="s">
        <v>29</v>
      </c>
      <c r="K30" s="57" t="s">
        <v>29</v>
      </c>
      <c r="L30" s="25">
        <f t="shared" si="0"/>
        <v>0</v>
      </c>
    </row>
    <row r="31" spans="2:12" s="15" customFormat="1" ht="24" customHeight="1" thickBot="1">
      <c r="B31" s="6" t="s">
        <v>26</v>
      </c>
      <c r="C31" s="16">
        <v>391376</v>
      </c>
      <c r="D31" s="16">
        <v>49613</v>
      </c>
      <c r="E31" s="36">
        <v>62692</v>
      </c>
      <c r="F31" s="37">
        <v>14600</v>
      </c>
      <c r="G31" s="16">
        <f t="shared" si="1"/>
        <v>-341763</v>
      </c>
      <c r="H31" s="28">
        <f t="shared" si="2"/>
        <v>-48092</v>
      </c>
      <c r="I31" s="13">
        <f>(E31-C31)/C31*100</f>
        <v>-83.98164425003067</v>
      </c>
      <c r="J31" s="30">
        <f>(F31-D31)/D31*100</f>
        <v>-70.5722290528692</v>
      </c>
      <c r="K31" s="14">
        <f>(H31-G31)/G31*100</f>
        <v>-85.92826022711645</v>
      </c>
      <c r="L31" s="79">
        <f t="shared" si="0"/>
        <v>6.378440159274369E-05</v>
      </c>
    </row>
    <row r="32" spans="2:12" ht="26.25" customHeight="1" thickBot="1">
      <c r="B32" s="7" t="s">
        <v>37</v>
      </c>
      <c r="C32" s="8">
        <f>SUM(C9:C11,C25:C31)</f>
        <v>123841946</v>
      </c>
      <c r="D32" s="8">
        <f>SUM(D9:D11,D25:D31)</f>
        <v>230175404</v>
      </c>
      <c r="E32" s="38">
        <f>SUM(E9:E11,E25:E31)</f>
        <v>141441719</v>
      </c>
      <c r="F32" s="39">
        <f>SUM(F9:F11,F25:F31)</f>
        <v>228896088</v>
      </c>
      <c r="G32" s="20">
        <f t="shared" si="1"/>
        <v>106333458</v>
      </c>
      <c r="H32" s="23">
        <f t="shared" si="2"/>
        <v>87454369</v>
      </c>
      <c r="I32" s="9">
        <f>(E32-C32)/C32*100</f>
        <v>14.211479687181273</v>
      </c>
      <c r="J32" s="27">
        <f>(F32-D32)/D32*100</f>
        <v>-0.5558004798809867</v>
      </c>
      <c r="K32" s="10">
        <f>(H32-G32)/G32*100</f>
        <v>-17.75460833785731</v>
      </c>
      <c r="L32" s="58"/>
    </row>
    <row r="33" spans="2:12" ht="26.25" customHeight="1" thickBot="1">
      <c r="B33" s="7" t="s">
        <v>40</v>
      </c>
      <c r="C33" s="8">
        <v>32574587114</v>
      </c>
      <c r="D33" s="8">
        <v>56142731217</v>
      </c>
      <c r="E33" s="49">
        <v>35242425634</v>
      </c>
      <c r="F33" s="8">
        <v>59881035277</v>
      </c>
      <c r="G33" s="44">
        <f t="shared" si="1"/>
        <v>23568144103</v>
      </c>
      <c r="H33" s="50">
        <f t="shared" si="2"/>
        <v>24638609643</v>
      </c>
      <c r="I33" s="51">
        <f>(E33-C33)/C33*100</f>
        <v>8.189938097030886</v>
      </c>
      <c r="J33" s="51">
        <f>(F33-D33)/D33*100</f>
        <v>6.658571784744314</v>
      </c>
      <c r="K33" s="52">
        <f>(H33-G33)/G33*100</f>
        <v>4.542001845040229</v>
      </c>
      <c r="L33" s="54"/>
    </row>
    <row r="34" spans="2:12" ht="26.25" customHeight="1" thickBot="1">
      <c r="B34" s="45" t="s">
        <v>41</v>
      </c>
      <c r="C34" s="59">
        <f aca="true" t="shared" si="6" ref="C34:H34">C32/C33*100</f>
        <v>0.38017963379426795</v>
      </c>
      <c r="D34" s="59">
        <f t="shared" si="6"/>
        <v>0.4099825551955032</v>
      </c>
      <c r="E34" s="60">
        <f t="shared" si="6"/>
        <v>0.4013393415904512</v>
      </c>
      <c r="F34" s="59">
        <f t="shared" si="6"/>
        <v>0.3822513871731904</v>
      </c>
      <c r="G34" s="61">
        <f t="shared" si="6"/>
        <v>0.4511745071452816</v>
      </c>
      <c r="H34" s="62">
        <f t="shared" si="6"/>
        <v>0.35494847423278364</v>
      </c>
      <c r="I34" s="46"/>
      <c r="J34" s="46"/>
      <c r="K34" s="53"/>
      <c r="L34" s="47"/>
    </row>
    <row r="35" spans="2:11" ht="12.75">
      <c r="B35" s="48"/>
      <c r="C35" s="48"/>
      <c r="D35" s="48"/>
      <c r="E35" s="48"/>
      <c r="F35" s="48"/>
      <c r="G35" s="48"/>
      <c r="H35" s="48"/>
      <c r="I35" s="48"/>
      <c r="J35" s="48"/>
      <c r="K35" s="48"/>
    </row>
    <row r="37" spans="3:6" ht="12.75">
      <c r="C37" s="19"/>
      <c r="D37" s="19"/>
      <c r="E37" s="19"/>
      <c r="F37" s="19"/>
    </row>
  </sheetData>
  <sheetProtection/>
  <mergeCells count="10">
    <mergeCell ref="B2:L2"/>
    <mergeCell ref="B3:L3"/>
    <mergeCell ref="B4:L4"/>
    <mergeCell ref="B5:L5"/>
    <mergeCell ref="B7:B8"/>
    <mergeCell ref="C7:D7"/>
    <mergeCell ref="E7:F7"/>
    <mergeCell ref="G7:H7"/>
    <mergeCell ref="I7:K7"/>
    <mergeCell ref="L7:L8"/>
  </mergeCells>
  <printOptions/>
  <pageMargins left="0" right="0" top="0" bottom="0"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A1">
      <selection activeCell="B2" sqref="B2:L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2" ht="15.75" customHeight="1">
      <c r="B2" s="66" t="s">
        <v>42</v>
      </c>
      <c r="C2" s="66"/>
      <c r="D2" s="66"/>
      <c r="E2" s="66"/>
      <c r="F2" s="66"/>
      <c r="G2" s="66"/>
      <c r="H2" s="66"/>
      <c r="I2" s="66"/>
      <c r="J2" s="66"/>
      <c r="K2" s="66"/>
      <c r="L2" s="66"/>
    </row>
    <row r="3" spans="2:12" ht="15.75" customHeight="1">
      <c r="B3" s="67" t="s">
        <v>36</v>
      </c>
      <c r="C3" s="67"/>
      <c r="D3" s="67"/>
      <c r="E3" s="67"/>
      <c r="F3" s="67"/>
      <c r="G3" s="67"/>
      <c r="H3" s="67"/>
      <c r="I3" s="67"/>
      <c r="J3" s="67"/>
      <c r="K3" s="67"/>
      <c r="L3" s="67"/>
    </row>
    <row r="4" spans="2:12" ht="15.75" customHeight="1">
      <c r="B4" s="68" t="s">
        <v>5</v>
      </c>
      <c r="C4" s="68"/>
      <c r="D4" s="68"/>
      <c r="E4" s="68"/>
      <c r="F4" s="68"/>
      <c r="G4" s="68"/>
      <c r="H4" s="68"/>
      <c r="I4" s="68"/>
      <c r="J4" s="68"/>
      <c r="K4" s="68"/>
      <c r="L4" s="68"/>
    </row>
    <row r="5" spans="2:12" ht="15.75" customHeight="1">
      <c r="B5" s="68" t="s">
        <v>32</v>
      </c>
      <c r="C5" s="68"/>
      <c r="D5" s="68"/>
      <c r="E5" s="68"/>
      <c r="F5" s="68"/>
      <c r="G5" s="68"/>
      <c r="H5" s="68"/>
      <c r="I5" s="68"/>
      <c r="J5" s="68"/>
      <c r="K5" s="68"/>
      <c r="L5" s="68"/>
    </row>
    <row r="6" spans="2:6" ht="6.75" customHeight="1" thickBot="1">
      <c r="B6" s="3"/>
      <c r="C6" s="3"/>
      <c r="D6" s="3"/>
      <c r="E6" s="3"/>
      <c r="F6" s="3"/>
    </row>
    <row r="7" spans="2:12" ht="16.5" customHeight="1" thickBot="1">
      <c r="B7" s="71" t="s">
        <v>0</v>
      </c>
      <c r="C7" s="73">
        <v>2016</v>
      </c>
      <c r="D7" s="73"/>
      <c r="E7" s="74" t="s">
        <v>30</v>
      </c>
      <c r="F7" s="75"/>
      <c r="G7" s="76" t="s">
        <v>1</v>
      </c>
      <c r="H7" s="77"/>
      <c r="I7" s="76" t="s">
        <v>2</v>
      </c>
      <c r="J7" s="78"/>
      <c r="K7" s="77"/>
      <c r="L7" s="69" t="s">
        <v>31</v>
      </c>
    </row>
    <row r="8" spans="2:12" ht="15.75" customHeight="1" thickBot="1">
      <c r="B8" s="72"/>
      <c r="C8" s="4" t="s">
        <v>3</v>
      </c>
      <c r="D8" s="4" t="s">
        <v>4</v>
      </c>
      <c r="E8" s="40" t="s">
        <v>3</v>
      </c>
      <c r="F8" s="41" t="s">
        <v>4</v>
      </c>
      <c r="G8" s="42">
        <v>2016</v>
      </c>
      <c r="H8" s="29">
        <v>2017</v>
      </c>
      <c r="I8" s="42" t="s">
        <v>3</v>
      </c>
      <c r="J8" s="43" t="s">
        <v>4</v>
      </c>
      <c r="K8" s="41" t="s">
        <v>1</v>
      </c>
      <c r="L8" s="70"/>
    </row>
    <row r="9" spans="2:12" s="15" customFormat="1" ht="24" customHeight="1">
      <c r="B9" s="5" t="s">
        <v>6</v>
      </c>
      <c r="C9" s="12">
        <v>45883477</v>
      </c>
      <c r="D9" s="12">
        <v>109405473</v>
      </c>
      <c r="E9" s="32">
        <v>40312789</v>
      </c>
      <c r="F9" s="33">
        <v>119009076</v>
      </c>
      <c r="G9" s="12">
        <f>D9-C9</f>
        <v>63521996</v>
      </c>
      <c r="H9" s="21">
        <f>F9-E9</f>
        <v>78696287</v>
      </c>
      <c r="I9" s="30">
        <f>(E9-C9)/C9*100</f>
        <v>-12.140945639320229</v>
      </c>
      <c r="J9" s="30">
        <f>(F9-D9)/D9*100</f>
        <v>8.777991389882295</v>
      </c>
      <c r="K9" s="14">
        <f>(H9-G9)/G9*100</f>
        <v>23.888246521724536</v>
      </c>
      <c r="L9" s="24">
        <f aca="true" t="shared" si="0" ref="L9:L31">F9/$F$32</f>
        <v>0.03725689004896786</v>
      </c>
    </row>
    <row r="10" spans="2:12" s="15" customFormat="1" ht="24" customHeight="1">
      <c r="B10" s="5" t="s">
        <v>7</v>
      </c>
      <c r="C10" s="12">
        <v>137961858</v>
      </c>
      <c r="D10" s="12">
        <v>36149601</v>
      </c>
      <c r="E10" s="32">
        <v>166997364</v>
      </c>
      <c r="F10" s="33">
        <v>12855889</v>
      </c>
      <c r="G10" s="12">
        <f aca="true" t="shared" si="1" ref="G10:G33">D10-C10</f>
        <v>-101812257</v>
      </c>
      <c r="H10" s="21">
        <f aca="true" t="shared" si="2" ref="H10:H33">F10-E10</f>
        <v>-154141475</v>
      </c>
      <c r="I10" s="13">
        <f aca="true" t="shared" si="3" ref="I10:J24">(E10-C10)/C10*100</f>
        <v>21.046038681212888</v>
      </c>
      <c r="J10" s="30">
        <f>(F10-D10)/D10*100</f>
        <v>-64.43698230583513</v>
      </c>
      <c r="K10" s="14">
        <f>(H10-G10)/G10*100</f>
        <v>51.397758523318075</v>
      </c>
      <c r="L10" s="25">
        <f t="shared" si="0"/>
        <v>0.0040246547494809165</v>
      </c>
    </row>
    <row r="11" spans="2:12" s="15" customFormat="1" ht="24" customHeight="1">
      <c r="B11" s="5" t="s">
        <v>8</v>
      </c>
      <c r="C11" s="12">
        <v>2046378602</v>
      </c>
      <c r="D11" s="12">
        <v>2772738061</v>
      </c>
      <c r="E11" s="32">
        <v>1988800863</v>
      </c>
      <c r="F11" s="33">
        <v>3058812392</v>
      </c>
      <c r="G11" s="12">
        <f t="shared" si="1"/>
        <v>726359459</v>
      </c>
      <c r="H11" s="21">
        <f t="shared" si="2"/>
        <v>1070011529</v>
      </c>
      <c r="I11" s="13">
        <f t="shared" si="3"/>
        <v>-2.8136405914197495</v>
      </c>
      <c r="J11" s="30">
        <f t="shared" si="3"/>
        <v>10.317394745063876</v>
      </c>
      <c r="K11" s="14">
        <f>(H11-G11)/G11*100</f>
        <v>47.31157084029933</v>
      </c>
      <c r="L11" s="25">
        <f t="shared" si="0"/>
        <v>0.9575894612370941</v>
      </c>
    </row>
    <row r="12" spans="2:12" ht="19.5" customHeight="1">
      <c r="B12" s="11" t="s">
        <v>9</v>
      </c>
      <c r="C12" s="17">
        <v>236753886</v>
      </c>
      <c r="D12" s="17">
        <v>70442021</v>
      </c>
      <c r="E12" s="34">
        <v>209281537</v>
      </c>
      <c r="F12" s="35">
        <v>52854800</v>
      </c>
      <c r="G12" s="17">
        <f t="shared" si="1"/>
        <v>-166311865</v>
      </c>
      <c r="H12" s="22">
        <f t="shared" si="2"/>
        <v>-156426737</v>
      </c>
      <c r="I12" s="64">
        <f t="shared" si="3"/>
        <v>-11.60375842785533</v>
      </c>
      <c r="J12" s="64">
        <f t="shared" si="3"/>
        <v>-24.966945511117576</v>
      </c>
      <c r="K12" s="65">
        <f aca="true" t="shared" si="4" ref="K12:K24">(H12-G12)/G12*100</f>
        <v>-5.9437298715879345</v>
      </c>
      <c r="L12" s="26">
        <f t="shared" si="0"/>
        <v>0.016546683146755854</v>
      </c>
    </row>
    <row r="13" spans="2:12" ht="19.5" customHeight="1">
      <c r="B13" s="11" t="s">
        <v>10</v>
      </c>
      <c r="C13" s="17">
        <v>869674511</v>
      </c>
      <c r="D13" s="17">
        <v>569469884</v>
      </c>
      <c r="E13" s="34">
        <v>839997072</v>
      </c>
      <c r="F13" s="35">
        <v>582441304</v>
      </c>
      <c r="G13" s="17">
        <f t="shared" si="1"/>
        <v>-300204627</v>
      </c>
      <c r="H13" s="22">
        <f t="shared" si="2"/>
        <v>-257555768</v>
      </c>
      <c r="I13" s="64">
        <f t="shared" si="3"/>
        <v>-3.4124765788381257</v>
      </c>
      <c r="J13" s="64">
        <f t="shared" si="3"/>
        <v>2.277806142949607</v>
      </c>
      <c r="K13" s="65">
        <f t="shared" si="4"/>
        <v>-14.206596156161178</v>
      </c>
      <c r="L13" s="26">
        <f t="shared" si="0"/>
        <v>0.18233862787999014</v>
      </c>
    </row>
    <row r="14" spans="2:12" ht="19.5" customHeight="1">
      <c r="B14" s="11" t="s">
        <v>11</v>
      </c>
      <c r="C14" s="17">
        <v>9618020</v>
      </c>
      <c r="D14" s="17">
        <v>83531919</v>
      </c>
      <c r="E14" s="34">
        <v>11169405</v>
      </c>
      <c r="F14" s="35">
        <v>78015215</v>
      </c>
      <c r="G14" s="17">
        <f t="shared" si="1"/>
        <v>73913899</v>
      </c>
      <c r="H14" s="22">
        <f t="shared" si="2"/>
        <v>66845810</v>
      </c>
      <c r="I14" s="64">
        <f t="shared" si="3"/>
        <v>16.129983094233534</v>
      </c>
      <c r="J14" s="64">
        <f t="shared" si="3"/>
        <v>-6.604306552564656</v>
      </c>
      <c r="K14" s="18">
        <f t="shared" si="4"/>
        <v>-9.562597962799932</v>
      </c>
      <c r="L14" s="26">
        <f t="shared" si="0"/>
        <v>0.02442338336784993</v>
      </c>
    </row>
    <row r="15" spans="2:12" ht="19.5" customHeight="1">
      <c r="B15" s="11" t="s">
        <v>27</v>
      </c>
      <c r="C15" s="17">
        <v>84399565</v>
      </c>
      <c r="D15" s="17">
        <v>411810945</v>
      </c>
      <c r="E15" s="34">
        <v>30152658</v>
      </c>
      <c r="F15" s="35">
        <v>655050196</v>
      </c>
      <c r="G15" s="17">
        <f>D15-C15</f>
        <v>327411380</v>
      </c>
      <c r="H15" s="22">
        <f>F15-E15</f>
        <v>624897538</v>
      </c>
      <c r="I15" s="64">
        <f t="shared" si="3"/>
        <v>-64.27391776249084</v>
      </c>
      <c r="J15" s="64">
        <f>(F15-D15)/D15*100</f>
        <v>59.065756739418376</v>
      </c>
      <c r="K15" s="18">
        <f>(H15-G15)/G15*100</f>
        <v>90.86005440617244</v>
      </c>
      <c r="L15" s="26">
        <f t="shared" si="0"/>
        <v>0.20506951191627476</v>
      </c>
    </row>
    <row r="16" spans="2:12" ht="19.5" customHeight="1">
      <c r="B16" s="11" t="s">
        <v>12</v>
      </c>
      <c r="C16" s="17">
        <v>73776304</v>
      </c>
      <c r="D16" s="17">
        <v>158973557</v>
      </c>
      <c r="E16" s="34">
        <v>80623050</v>
      </c>
      <c r="F16" s="35">
        <v>160160021</v>
      </c>
      <c r="G16" s="17">
        <f t="shared" si="1"/>
        <v>85197253</v>
      </c>
      <c r="H16" s="22">
        <f t="shared" si="2"/>
        <v>79536971</v>
      </c>
      <c r="I16" s="64">
        <f t="shared" si="3"/>
        <v>9.280413396691706</v>
      </c>
      <c r="J16" s="31">
        <f t="shared" si="3"/>
        <v>0.7463278940157325</v>
      </c>
      <c r="K16" s="18">
        <f t="shared" si="4"/>
        <v>-6.643737680133889</v>
      </c>
      <c r="L16" s="26">
        <f t="shared" si="0"/>
        <v>0.05013957332663757</v>
      </c>
    </row>
    <row r="17" spans="2:12" ht="19.5" customHeight="1">
      <c r="B17" s="11" t="s">
        <v>13</v>
      </c>
      <c r="C17" s="17">
        <v>18548</v>
      </c>
      <c r="D17" s="17">
        <v>20830441</v>
      </c>
      <c r="E17" s="34">
        <v>56016</v>
      </c>
      <c r="F17" s="35">
        <v>19763605</v>
      </c>
      <c r="G17" s="17">
        <f t="shared" si="1"/>
        <v>20811893</v>
      </c>
      <c r="H17" s="22">
        <f t="shared" si="2"/>
        <v>19707589</v>
      </c>
      <c r="I17" s="64">
        <f t="shared" si="3"/>
        <v>202.00560707353895</v>
      </c>
      <c r="J17" s="31">
        <f t="shared" si="3"/>
        <v>-5.12152383139656</v>
      </c>
      <c r="K17" s="18">
        <f t="shared" si="4"/>
        <v>-5.30611991902899</v>
      </c>
      <c r="L17" s="26">
        <f t="shared" si="0"/>
        <v>0.006187179022011997</v>
      </c>
    </row>
    <row r="18" spans="2:12" ht="19.5" customHeight="1">
      <c r="B18" s="11" t="s">
        <v>14</v>
      </c>
      <c r="C18" s="17">
        <v>102578945</v>
      </c>
      <c r="D18" s="17">
        <v>173950362</v>
      </c>
      <c r="E18" s="34">
        <v>110151274</v>
      </c>
      <c r="F18" s="35">
        <v>181950725</v>
      </c>
      <c r="G18" s="17">
        <f t="shared" si="1"/>
        <v>71371417</v>
      </c>
      <c r="H18" s="22">
        <f t="shared" si="2"/>
        <v>71799451</v>
      </c>
      <c r="I18" s="64">
        <f t="shared" si="3"/>
        <v>7.381952504970683</v>
      </c>
      <c r="J18" s="31">
        <f t="shared" si="3"/>
        <v>4.599221817083658</v>
      </c>
      <c r="K18" s="18">
        <f t="shared" si="4"/>
        <v>0.5997274791391629</v>
      </c>
      <c r="L18" s="26">
        <f t="shared" si="0"/>
        <v>0.05696135440674279</v>
      </c>
    </row>
    <row r="19" spans="2:12" ht="19.5" customHeight="1">
      <c r="B19" s="11" t="s">
        <v>15</v>
      </c>
      <c r="C19" s="17">
        <v>99022619</v>
      </c>
      <c r="D19" s="17">
        <v>405071769</v>
      </c>
      <c r="E19" s="34">
        <v>98739557</v>
      </c>
      <c r="F19" s="35">
        <v>466061750</v>
      </c>
      <c r="G19" s="17">
        <f t="shared" si="1"/>
        <v>306049150</v>
      </c>
      <c r="H19" s="22">
        <f t="shared" si="2"/>
        <v>367322193</v>
      </c>
      <c r="I19" s="64">
        <f t="shared" si="3"/>
        <v>-0.2858559012663561</v>
      </c>
      <c r="J19" s="31">
        <f t="shared" si="3"/>
        <v>15.0565864292557</v>
      </c>
      <c r="K19" s="18">
        <f t="shared" si="4"/>
        <v>20.020654525588455</v>
      </c>
      <c r="L19" s="26">
        <f t="shared" si="0"/>
        <v>0.14590493397141868</v>
      </c>
    </row>
    <row r="20" spans="2:12" ht="19.5" customHeight="1">
      <c r="B20" s="11" t="s">
        <v>16</v>
      </c>
      <c r="C20" s="17">
        <v>59509785</v>
      </c>
      <c r="D20" s="17">
        <v>54863637</v>
      </c>
      <c r="E20" s="34">
        <v>59565764</v>
      </c>
      <c r="F20" s="35">
        <v>56690582</v>
      </c>
      <c r="G20" s="17">
        <f t="shared" si="1"/>
        <v>-4646148</v>
      </c>
      <c r="H20" s="22">
        <f t="shared" si="2"/>
        <v>-2875182</v>
      </c>
      <c r="I20" s="64">
        <f t="shared" si="3"/>
        <v>0.09406688328650491</v>
      </c>
      <c r="J20" s="31">
        <f t="shared" si="3"/>
        <v>3.329974277862767</v>
      </c>
      <c r="K20" s="18">
        <f t="shared" si="4"/>
        <v>-38.11686584241397</v>
      </c>
      <c r="L20" s="26">
        <f t="shared" si="0"/>
        <v>0.017747510117514034</v>
      </c>
    </row>
    <row r="21" spans="2:12" ht="19.5" customHeight="1">
      <c r="B21" s="11" t="s">
        <v>17</v>
      </c>
      <c r="C21" s="17">
        <v>261375802</v>
      </c>
      <c r="D21" s="17">
        <v>263364245</v>
      </c>
      <c r="E21" s="34">
        <v>281830297</v>
      </c>
      <c r="F21" s="35">
        <v>267971710</v>
      </c>
      <c r="G21" s="17">
        <f t="shared" si="1"/>
        <v>1988443</v>
      </c>
      <c r="H21" s="22">
        <f t="shared" si="2"/>
        <v>-13858587</v>
      </c>
      <c r="I21" s="64">
        <f t="shared" si="3"/>
        <v>7.825703390859419</v>
      </c>
      <c r="J21" s="31">
        <f t="shared" si="3"/>
        <v>1.749464890346068</v>
      </c>
      <c r="K21" s="18">
        <f t="shared" si="4"/>
        <v>-796.9567143740102</v>
      </c>
      <c r="L21" s="26">
        <f t="shared" si="0"/>
        <v>0.08389101799012288</v>
      </c>
    </row>
    <row r="22" spans="2:12" ht="19.5" customHeight="1">
      <c r="B22" s="11" t="s">
        <v>18</v>
      </c>
      <c r="C22" s="17">
        <v>71032567</v>
      </c>
      <c r="D22" s="17">
        <v>362569088</v>
      </c>
      <c r="E22" s="34">
        <v>72489016</v>
      </c>
      <c r="F22" s="35">
        <v>327681149</v>
      </c>
      <c r="G22" s="17">
        <f t="shared" si="1"/>
        <v>291536521</v>
      </c>
      <c r="H22" s="22">
        <f t="shared" si="2"/>
        <v>255192133</v>
      </c>
      <c r="I22" s="64">
        <f t="shared" si="3"/>
        <v>2.0503961232317565</v>
      </c>
      <c r="J22" s="31">
        <f t="shared" si="3"/>
        <v>-9.622425119705737</v>
      </c>
      <c r="K22" s="18">
        <f t="shared" si="4"/>
        <v>-12.466495749944139</v>
      </c>
      <c r="L22" s="26">
        <f t="shared" si="0"/>
        <v>0.1025836091645015</v>
      </c>
    </row>
    <row r="23" spans="2:12" ht="19.5" customHeight="1">
      <c r="B23" s="11" t="s">
        <v>19</v>
      </c>
      <c r="C23" s="17">
        <v>134435072</v>
      </c>
      <c r="D23" s="17">
        <v>136049017</v>
      </c>
      <c r="E23" s="34">
        <v>151795062</v>
      </c>
      <c r="F23" s="35">
        <v>151751079</v>
      </c>
      <c r="G23" s="17">
        <f t="shared" si="1"/>
        <v>1613945</v>
      </c>
      <c r="H23" s="22">
        <f t="shared" si="2"/>
        <v>-43983</v>
      </c>
      <c r="I23" s="64">
        <f t="shared" si="3"/>
        <v>12.913289472556686</v>
      </c>
      <c r="J23" s="31">
        <f t="shared" si="3"/>
        <v>11.541474055633934</v>
      </c>
      <c r="K23" s="18">
        <f t="shared" si="4"/>
        <v>-102.72518580249017</v>
      </c>
      <c r="L23" s="26">
        <f t="shared" si="0"/>
        <v>0.047507076394032635</v>
      </c>
    </row>
    <row r="24" spans="2:12" ht="19.5" customHeight="1">
      <c r="B24" s="11" t="s">
        <v>20</v>
      </c>
      <c r="C24" s="17">
        <v>44182978</v>
      </c>
      <c r="D24" s="17">
        <v>61811176</v>
      </c>
      <c r="E24" s="34">
        <v>42950155</v>
      </c>
      <c r="F24" s="35">
        <v>58420256</v>
      </c>
      <c r="G24" s="17">
        <f t="shared" si="1"/>
        <v>17628198</v>
      </c>
      <c r="H24" s="22">
        <f t="shared" si="2"/>
        <v>15470101</v>
      </c>
      <c r="I24" s="64">
        <f t="shared" si="3"/>
        <v>-2.7902668760806484</v>
      </c>
      <c r="J24" s="31">
        <f t="shared" si="3"/>
        <v>-5.485933482320414</v>
      </c>
      <c r="K24" s="18">
        <f t="shared" si="4"/>
        <v>-12.242300659432122</v>
      </c>
      <c r="L24" s="26">
        <f t="shared" si="0"/>
        <v>0.018289000533241305</v>
      </c>
    </row>
    <row r="25" spans="2:12" ht="19.5" customHeight="1">
      <c r="B25" s="5" t="s">
        <v>28</v>
      </c>
      <c r="C25" s="12">
        <v>0</v>
      </c>
      <c r="D25" s="12">
        <v>0</v>
      </c>
      <c r="E25" s="32">
        <v>0</v>
      </c>
      <c r="F25" s="33">
        <v>0</v>
      </c>
      <c r="G25" s="12">
        <f t="shared" si="1"/>
        <v>0</v>
      </c>
      <c r="H25" s="21">
        <f t="shared" si="2"/>
        <v>0</v>
      </c>
      <c r="I25" s="55" t="s">
        <v>29</v>
      </c>
      <c r="J25" s="56" t="s">
        <v>29</v>
      </c>
      <c r="K25" s="57" t="s">
        <v>29</v>
      </c>
      <c r="L25" s="25">
        <f t="shared" si="0"/>
        <v>0</v>
      </c>
    </row>
    <row r="26" spans="2:12" s="15" customFormat="1" ht="24" customHeight="1">
      <c r="B26" s="5" t="s">
        <v>21</v>
      </c>
      <c r="C26" s="12">
        <v>9910671</v>
      </c>
      <c r="D26" s="12">
        <v>1462182</v>
      </c>
      <c r="E26" s="32">
        <v>16162427</v>
      </c>
      <c r="F26" s="33">
        <v>752427</v>
      </c>
      <c r="G26" s="12">
        <f t="shared" si="1"/>
        <v>-8448489</v>
      </c>
      <c r="H26" s="21">
        <f t="shared" si="2"/>
        <v>-15410000</v>
      </c>
      <c r="I26" s="13">
        <f aca="true" t="shared" si="5" ref="I26:J29">(E26-C26)/C26*100</f>
        <v>63.08105677203895</v>
      </c>
      <c r="J26" s="30">
        <f t="shared" si="5"/>
        <v>-48.54081092504216</v>
      </c>
      <c r="K26" s="14">
        <f>(H26-G26)/G26*100</f>
        <v>82.3994799543445</v>
      </c>
      <c r="L26" s="79">
        <f t="shared" si="0"/>
        <v>0.0002355542194855352</v>
      </c>
    </row>
    <row r="27" spans="2:12" s="15" customFormat="1" ht="24" customHeight="1">
      <c r="B27" s="5" t="s">
        <v>22</v>
      </c>
      <c r="C27" s="12">
        <v>281703</v>
      </c>
      <c r="D27" s="12">
        <v>3154768</v>
      </c>
      <c r="E27" s="32">
        <v>916914</v>
      </c>
      <c r="F27" s="33">
        <v>2445562</v>
      </c>
      <c r="G27" s="12">
        <f t="shared" si="1"/>
        <v>2873065</v>
      </c>
      <c r="H27" s="21">
        <f t="shared" si="2"/>
        <v>1528648</v>
      </c>
      <c r="I27" s="13">
        <f t="shared" si="5"/>
        <v>225.48961139923964</v>
      </c>
      <c r="J27" s="30">
        <f t="shared" si="5"/>
        <v>-22.480448641548286</v>
      </c>
      <c r="K27" s="14">
        <f>(H27-G27)/G27*100</f>
        <v>-46.793824713328796</v>
      </c>
      <c r="L27" s="25">
        <f t="shared" si="0"/>
        <v>0.0007656057638993343</v>
      </c>
    </row>
    <row r="28" spans="2:12" s="15" customFormat="1" ht="24" customHeight="1">
      <c r="B28" s="5" t="s">
        <v>23</v>
      </c>
      <c r="C28" s="12">
        <v>0</v>
      </c>
      <c r="D28" s="12">
        <v>114994</v>
      </c>
      <c r="E28" s="32">
        <v>0</v>
      </c>
      <c r="F28" s="33">
        <v>282568</v>
      </c>
      <c r="G28" s="12">
        <f t="shared" si="1"/>
        <v>114994</v>
      </c>
      <c r="H28" s="21">
        <f t="shared" si="2"/>
        <v>282568</v>
      </c>
      <c r="I28" s="55" t="s">
        <v>29</v>
      </c>
      <c r="J28" s="30">
        <f t="shared" si="5"/>
        <v>145.7241247369428</v>
      </c>
      <c r="K28" s="14">
        <f>(H28-G28)/G28*100</f>
        <v>145.7241247369428</v>
      </c>
      <c r="L28" s="79">
        <f t="shared" si="0"/>
        <v>8.846052134172313E-05</v>
      </c>
    </row>
    <row r="29" spans="2:12" s="15" customFormat="1" ht="24" customHeight="1">
      <c r="B29" s="5" t="s">
        <v>24</v>
      </c>
      <c r="C29" s="12">
        <v>4299</v>
      </c>
      <c r="D29" s="12">
        <v>6915</v>
      </c>
      <c r="E29" s="32">
        <v>0</v>
      </c>
      <c r="F29" s="33">
        <v>3015</v>
      </c>
      <c r="G29" s="12">
        <f t="shared" si="1"/>
        <v>2616</v>
      </c>
      <c r="H29" s="21">
        <f t="shared" si="2"/>
        <v>3015</v>
      </c>
      <c r="I29" s="13">
        <f t="shared" si="5"/>
        <v>-100</v>
      </c>
      <c r="J29" s="30">
        <f t="shared" si="5"/>
        <v>-56.399132321041215</v>
      </c>
      <c r="K29" s="14">
        <f>(H29-G29)/G29*100</f>
        <v>15.252293577981652</v>
      </c>
      <c r="L29" s="79">
        <f t="shared" si="0"/>
        <v>9.438735874030154E-07</v>
      </c>
    </row>
    <row r="30" spans="2:12" s="15" customFormat="1" ht="24" customHeight="1">
      <c r="B30" s="5" t="s">
        <v>25</v>
      </c>
      <c r="C30" s="12">
        <v>0</v>
      </c>
      <c r="D30" s="12">
        <v>0</v>
      </c>
      <c r="E30" s="32">
        <v>0</v>
      </c>
      <c r="F30" s="33">
        <v>0</v>
      </c>
      <c r="G30" s="12">
        <f t="shared" si="1"/>
        <v>0</v>
      </c>
      <c r="H30" s="21">
        <f t="shared" si="2"/>
        <v>0</v>
      </c>
      <c r="I30" s="55" t="s">
        <v>29</v>
      </c>
      <c r="J30" s="56" t="s">
        <v>29</v>
      </c>
      <c r="K30" s="57" t="s">
        <v>29</v>
      </c>
      <c r="L30" s="25">
        <f t="shared" si="0"/>
        <v>0</v>
      </c>
    </row>
    <row r="31" spans="2:12" s="15" customFormat="1" ht="24" customHeight="1" thickBot="1">
      <c r="B31" s="6" t="s">
        <v>26</v>
      </c>
      <c r="C31" s="16">
        <v>2555071</v>
      </c>
      <c r="D31" s="16">
        <v>366876</v>
      </c>
      <c r="E31" s="36">
        <v>1553545</v>
      </c>
      <c r="F31" s="37">
        <v>122755</v>
      </c>
      <c r="G31" s="16">
        <f t="shared" si="1"/>
        <v>-2188195</v>
      </c>
      <c r="H31" s="28">
        <f t="shared" si="2"/>
        <v>-1430790</v>
      </c>
      <c r="I31" s="13">
        <f aca="true" t="shared" si="6" ref="I31:J33">(E31-C31)/C31*100</f>
        <v>-39.19758002810881</v>
      </c>
      <c r="J31" s="30">
        <f t="shared" si="6"/>
        <v>-66.54046598850837</v>
      </c>
      <c r="K31" s="14">
        <f>(H31-G31)/G31*100</f>
        <v>-34.61323145332111</v>
      </c>
      <c r="L31" s="79">
        <f t="shared" si="0"/>
        <v>3.842958614316987E-05</v>
      </c>
    </row>
    <row r="32" spans="2:12" ht="26.25" customHeight="1" thickBot="1">
      <c r="B32" s="7" t="s">
        <v>37</v>
      </c>
      <c r="C32" s="8">
        <f>SUM(C9:C11,C25:C31)</f>
        <v>2242975681</v>
      </c>
      <c r="D32" s="8">
        <f>SUM(D9:D11,D25:D31)</f>
        <v>2923398870</v>
      </c>
      <c r="E32" s="38">
        <f>SUM(E9:E11,E25:E31)</f>
        <v>2214743902</v>
      </c>
      <c r="F32" s="39">
        <f>SUM(F9:F11,F25:F31)</f>
        <v>3194283684</v>
      </c>
      <c r="G32" s="20">
        <f t="shared" si="1"/>
        <v>680423189</v>
      </c>
      <c r="H32" s="23">
        <f t="shared" si="2"/>
        <v>979539782</v>
      </c>
      <c r="I32" s="9">
        <f t="shared" si="6"/>
        <v>-1.2586752161045833</v>
      </c>
      <c r="J32" s="27">
        <f t="shared" si="6"/>
        <v>9.266091493016141</v>
      </c>
      <c r="K32" s="10">
        <f>(H32-G32)/G32*100</f>
        <v>43.96037610646453</v>
      </c>
      <c r="L32" s="58"/>
    </row>
    <row r="33" spans="2:12" ht="26.25" customHeight="1" thickBot="1">
      <c r="B33" s="7" t="s">
        <v>34</v>
      </c>
      <c r="C33" s="8">
        <v>367625794934</v>
      </c>
      <c r="D33" s="8">
        <v>417268909969</v>
      </c>
      <c r="E33" s="49">
        <v>400658860309</v>
      </c>
      <c r="F33" s="8">
        <v>448106664115</v>
      </c>
      <c r="G33" s="44">
        <f t="shared" si="1"/>
        <v>49643115035</v>
      </c>
      <c r="H33" s="50">
        <f t="shared" si="2"/>
        <v>47447803806</v>
      </c>
      <c r="I33" s="51">
        <f t="shared" si="6"/>
        <v>8.98551348414777</v>
      </c>
      <c r="J33" s="51">
        <f t="shared" si="6"/>
        <v>7.390379059942669</v>
      </c>
      <c r="K33" s="52">
        <f>(H33-G33)/G33*100</f>
        <v>-4.422186696890868</v>
      </c>
      <c r="L33" s="54"/>
    </row>
    <row r="34" spans="2:12" ht="26.25" customHeight="1" thickBot="1">
      <c r="B34" s="45" t="s">
        <v>43</v>
      </c>
      <c r="C34" s="59">
        <f aca="true" t="shared" si="7" ref="C34:H34">C32/C33*100</f>
        <v>0.610124673488345</v>
      </c>
      <c r="D34" s="59">
        <f t="shared" si="7"/>
        <v>0.7006030883578618</v>
      </c>
      <c r="E34" s="60">
        <f t="shared" si="7"/>
        <v>0.5527754709559958</v>
      </c>
      <c r="F34" s="59">
        <f t="shared" si="7"/>
        <v>0.7128400311360319</v>
      </c>
      <c r="G34" s="61">
        <f t="shared" si="7"/>
        <v>1.3706295193609017</v>
      </c>
      <c r="H34" s="62">
        <f t="shared" si="7"/>
        <v>2.064457579543719</v>
      </c>
      <c r="I34" s="46"/>
      <c r="J34" s="46"/>
      <c r="K34" s="53"/>
      <c r="L34" s="47"/>
    </row>
    <row r="35" spans="2:11" ht="12.75">
      <c r="B35" s="48"/>
      <c r="C35" s="48"/>
      <c r="D35" s="48"/>
      <c r="E35" s="48"/>
      <c r="F35" s="48"/>
      <c r="G35" s="48"/>
      <c r="H35" s="48"/>
      <c r="I35" s="48"/>
      <c r="J35" s="48"/>
      <c r="K35" s="48"/>
    </row>
    <row r="37" spans="3:6" ht="12.75">
      <c r="C37" s="19"/>
      <c r="D37" s="19"/>
      <c r="E37" s="19"/>
      <c r="F37" s="19"/>
    </row>
  </sheetData>
  <sheetProtection/>
  <mergeCells count="10">
    <mergeCell ref="B2:L2"/>
    <mergeCell ref="B3:L3"/>
    <mergeCell ref="B4:L4"/>
    <mergeCell ref="B5:L5"/>
    <mergeCell ref="B7:B8"/>
    <mergeCell ref="C7:D7"/>
    <mergeCell ref="E7:F7"/>
    <mergeCell ref="G7:H7"/>
    <mergeCell ref="I7:K7"/>
    <mergeCell ref="L7:L8"/>
  </mergeCells>
  <printOptions/>
  <pageMargins left="0" right="0" top="0" bottom="0" header="0" footer="0"/>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CCIAA BOLOGNA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TECNOLOGICO</dc:creator>
  <cp:keywords/>
  <dc:description/>
  <cp:lastModifiedBy>cotti elena</cp:lastModifiedBy>
  <cp:lastPrinted>2013-10-30T07:56:39Z</cp:lastPrinted>
  <dcterms:created xsi:type="dcterms:W3CDTF">2009-07-30T06:08:25Z</dcterms:created>
  <dcterms:modified xsi:type="dcterms:W3CDTF">2018-03-15T13:18:47Z</dcterms:modified>
  <cp:category/>
  <cp:version/>
  <cp:contentType/>
  <cp:contentStatus/>
</cp:coreProperties>
</file>