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Bo" sheetId="1" r:id="rId1"/>
    <sheet name="ER" sheetId="2" r:id="rId2"/>
    <sheet name="It" sheetId="3" r:id="rId3"/>
    <sheet name="1 trimestre 2018" sheetId="4" r:id="rId4"/>
    <sheet name="Imprenditori" sheetId="5" r:id="rId5"/>
  </sheets>
  <externalReferences>
    <externalReference r:id="rId8"/>
    <externalReference r:id="rId9"/>
  </externalReferences>
  <definedNames>
    <definedName name="\a">#N/A</definedName>
    <definedName name="_2">'[2]BoSettori'!$A$51:$R$55</definedName>
    <definedName name="A">#REF!</definedName>
    <definedName name="Area" localSheetId="1">#REF!</definedName>
    <definedName name="Area" localSheetId="2">#REF!</definedName>
    <definedName name="Area">#REF!</definedName>
    <definedName name="BO00">#REF!</definedName>
    <definedName name="BO94_">#REF!</definedName>
    <definedName name="BO95_">#REF!</definedName>
    <definedName name="BO96_">#REF!</definedName>
    <definedName name="BO97_">#REF!</definedName>
    <definedName name="BO98_">#REF!</definedName>
    <definedName name="BO99_">#REF!</definedName>
    <definedName name="BOES00">'[2]BoSettori'!$DH$30:$FH$30</definedName>
    <definedName name="BOES01">'[2]BoSettori'!$DH$31:$FH$31</definedName>
    <definedName name="BOES02">'[2]BoSettori'!$DH$32:$FH$32</definedName>
    <definedName name="BOES04">'[2]BoSettori'!$DH$34:$FH$34</definedName>
    <definedName name="BOES99">'[2]BoSettori'!$DH$29:$FH$29</definedName>
    <definedName name="BOIM00">'[2]BoSettori'!$B$30:$BB$30</definedName>
    <definedName name="BOIM01">'[2]BoSettori'!$B$31:$BB$31</definedName>
    <definedName name="BOIM02">'[2]BoSettori'!$B$32:$BB$32</definedName>
    <definedName name="BOIM04">'[2]BoSettori'!$B$34:$BB$34</definedName>
    <definedName name="BOIM99">'[2]BoSettori'!$B$29:$BB$29</definedName>
    <definedName name="ES00">#REF!</definedName>
    <definedName name="ES99_">#REF!</definedName>
    <definedName name="F">#REF!</definedName>
    <definedName name="HTML_CodePage" hidden="1">1252</definedName>
    <definedName name="HTML_Control" localSheetId="4" hidden="1">{"'Tav19'!$A$1:$AB$128"}</definedName>
    <definedName name="HTML_Control" hidden="1">{"'Tav19'!$A$1:$AB$128"}</definedName>
    <definedName name="HTML_Description" hidden="1">""</definedName>
    <definedName name="HTML_Email" hidden="1">""</definedName>
    <definedName name="HTML_Header" hidden="1">"Tav19"</definedName>
    <definedName name="HTML_LastUpdate" hidden="1">"09/10/98"</definedName>
    <definedName name="HTML_LineAfter" hidden="1">FALSE</definedName>
    <definedName name="HTML_LineBefore" hidden="1">FALSE</definedName>
    <definedName name="HTML_Name" hidden="1">"lab. inf."</definedName>
    <definedName name="HTML_OBDlg2" hidden="1">TRUE</definedName>
    <definedName name="HTML_OBDlg4" hidden="1">TRUE</definedName>
    <definedName name="HTML_OS" hidden="1">0</definedName>
    <definedName name="HTML_PathFile" hidden="1">"c:\_\prova1"</definedName>
    <definedName name="HTML_Title" hidden="1">"SINT5_0"</definedName>
    <definedName name="I">#REF!</definedName>
    <definedName name="IM00">#REF!</definedName>
    <definedName name="IM99_">#REF!</definedName>
    <definedName name="N">#REF!</definedName>
    <definedName name="rrrr" localSheetId="4" hidden="1">{"'Tav19'!$A$1:$AB$128"}</definedName>
    <definedName name="rrrr" hidden="1">{"'Tav19'!$A$1:$AB$128"}</definedName>
    <definedName name="wew" localSheetId="4" hidden="1">{"'Tav19'!$A$1:$AB$128"}</definedName>
    <definedName name="wew" hidden="1">{"'Tav19'!$A$1:$AB$128"}</definedName>
  </definedNames>
  <calcPr fullCalcOnLoad="1"/>
</workbook>
</file>

<file path=xl/sharedStrings.xml><?xml version="1.0" encoding="utf-8"?>
<sst xmlns="http://schemas.openxmlformats.org/spreadsheetml/2006/main" count="212" uniqueCount="82">
  <si>
    <t xml:space="preserve">Elaborazione: Ufficio Statistica Camera di Commercio di Bologna </t>
  </si>
  <si>
    <t>MERCE</t>
  </si>
  <si>
    <t>saldo</t>
  </si>
  <si>
    <t>var. %</t>
  </si>
  <si>
    <t>import</t>
  </si>
  <si>
    <t>export</t>
  </si>
  <si>
    <t>TOTALE PROVINCIA</t>
  </si>
  <si>
    <t xml:space="preserve">Fonte: Istat, Coeweb </t>
  </si>
  <si>
    <t>A-PRODOTTI DELL'AGRICOLTURA, DELLA SILVICOLTURA E DELLA PESCA</t>
  </si>
  <si>
    <t>B-PRODOTTI DELL'ESTRAZIONE DI MINERALI DA CAVE E MINIERE</t>
  </si>
  <si>
    <t>C-PRODOTTI DELLE ATTIVITA' MANIFATTURIERE</t>
  </si>
  <si>
    <t>CA-Prodotti alimentari, bevande e tabacco</t>
  </si>
  <si>
    <t>CB-Prodotti tessili, abbigliamento, pelli e accessori</t>
  </si>
  <si>
    <t>CC-Legno e prodotti in legno; carta e stampa</t>
  </si>
  <si>
    <t>CE-Sostanze e prodotti chimici</t>
  </si>
  <si>
    <t>CF-Articoli farmaceutici, chimico-medicinali e botanici</t>
  </si>
  <si>
    <t>CG-Articoli in gomma e materie plastiche, altri prodotti della lavorazione di minerali non metalliferi</t>
  </si>
  <si>
    <t>CH-Metalli di base e prodotti in metallo, esclusi macchine e impianti</t>
  </si>
  <si>
    <t>CI-Computer, apparecchi elettronici e ottici</t>
  </si>
  <si>
    <t>CJ-Apparecchi elettrici</t>
  </si>
  <si>
    <t>CK-Macchinari ed apparecchi n.c.a.</t>
  </si>
  <si>
    <t>CL-Mezzi di trasporto</t>
  </si>
  <si>
    <t>CM-Prodotti delle altre attività manifatturiere</t>
  </si>
  <si>
    <t>E-PRODOTTI DELLE ATTIVITA' DI TRATTAMENTO DEI RIFIUTI E RISANAMENTO</t>
  </si>
  <si>
    <t>J-PRODOTTI DELLE ATTIVITA' DEI SERVIZI DI INFORMAZIONE E COMUNICAZIONE</t>
  </si>
  <si>
    <t>M-PRODOTTI DELLE ATTIVITA' PROFESSIONALI, SCIENTIFICHE E TECNICHE</t>
  </si>
  <si>
    <t>R-PRODOTTI DELLE ATTIVITA' ARTISTICHE, SPORTIVE, DI INTRATTENIMENTO E DIVERTIMENTO</t>
  </si>
  <si>
    <t>S-PRODOTTI DELLE ALTRE ATTIVITA' DI SERVIZI</t>
  </si>
  <si>
    <t>V-MERCI DICHIARATE COME PROVVISTE DI BORDO, MERCI NAZIONALI DI RITORNO E RESPINTE, MERCI VARIE</t>
  </si>
  <si>
    <t>CD-Coke e prodotti petroliferi raffinati</t>
  </si>
  <si>
    <t>D-ENERGIA ELETTRICA, GAS, VAPORE E ARIA CONDIZIONATA</t>
  </si>
  <si>
    <t>-</t>
  </si>
  <si>
    <t>TOTALE REGIONE</t>
  </si>
  <si>
    <t>TOTALE ITALIA</t>
  </si>
  <si>
    <t>2017 provvisorio</t>
  </si>
  <si>
    <t>peso % export 2017</t>
  </si>
  <si>
    <t>BOLOGNA</t>
  </si>
  <si>
    <t>EMILIA ROMAGNA</t>
  </si>
  <si>
    <t>ITALIA</t>
  </si>
  <si>
    <t>Periodo riferimento: 31 dicembre 2017 - Valori in Euro</t>
  </si>
  <si>
    <t xml:space="preserve">Fonte: Infocamere, Registro Imprese </t>
  </si>
  <si>
    <t xml:space="preserve">Elaborazione: Ufficio Statistica Camera di commercio di Bologna </t>
  </si>
  <si>
    <t>Settore</t>
  </si>
  <si>
    <t>Bologna</t>
  </si>
  <si>
    <t>Emilia Romagna</t>
  </si>
  <si>
    <t>Italia</t>
  </si>
  <si>
    <t>A Agricoltura, silvicoltura pesca</t>
  </si>
  <si>
    <t>B Estrazione di minerali da cave e miniere</t>
  </si>
  <si>
    <t>C Attività manifatturiere</t>
  </si>
  <si>
    <t>D Fornitura di energia elettrica, gas, vapore e aria condiz...</t>
  </si>
  <si>
    <t>E Fornitura di acqua; reti fognarie, attività di gestione d...</t>
  </si>
  <si>
    <t>F Costruzioni</t>
  </si>
  <si>
    <t>G Commercio all'ingrosso e al dettaglio; riparazione di aut...</t>
  </si>
  <si>
    <t xml:space="preserve">H Trasporto e magazzinaggio </t>
  </si>
  <si>
    <t xml:space="preserve">I Attività dei servizi di alloggio e di ristorazione </t>
  </si>
  <si>
    <t>J Servizi di informazione e comunicazione</t>
  </si>
  <si>
    <t>K Attività finanziarie e assicurative</t>
  </si>
  <si>
    <t>L Attività immobiliari</t>
  </si>
  <si>
    <t>M Attività professionali, scientifiche e tecniche</t>
  </si>
  <si>
    <t>N Noleggio, agenzie di viaggio, servizi di supporto alle imp...</t>
  </si>
  <si>
    <t>O Amministrazione pubblica e difesa; assicurazione sociale...</t>
  </si>
  <si>
    <t>P Istruzione</t>
  </si>
  <si>
    <t xml:space="preserve">Q Sanità e assistenza sociale  </t>
  </si>
  <si>
    <t>R Attività artistiche, sportive, di intrattenimento e diver...</t>
  </si>
  <si>
    <t>S Altre attività di servizi</t>
  </si>
  <si>
    <t>T Attività di famiglie e convivenze come datori di lavoro p...</t>
  </si>
  <si>
    <t>X Imprese non classificate</t>
  </si>
  <si>
    <t>Totale</t>
  </si>
  <si>
    <t>Periodo riferimento: 31 marzo 2018 - Valori in Euro</t>
  </si>
  <si>
    <t>2018 provvisorio</t>
  </si>
  <si>
    <t>Variazioni % 1° trimestre - Valori in Euro</t>
  </si>
  <si>
    <t>2018/2017</t>
  </si>
  <si>
    <t>Import Export BOLOGNA - GIAPPONE</t>
  </si>
  <si>
    <t>Import Export EMILIA ROMAGNA - GIAPPONE</t>
  </si>
  <si>
    <t>Import Export ITALIA - GIAPPONE</t>
  </si>
  <si>
    <t>TOTALE DA/VS GIAPPONE</t>
  </si>
  <si>
    <t>PESO % GIAPPONE su TOTALE PROVINCIA</t>
  </si>
  <si>
    <t>PESO % GIAPPONE su TOTALE REGIONE</t>
  </si>
  <si>
    <t>PESO % GIAPPONE su TOTALE NAZIONE</t>
  </si>
  <si>
    <t>Amministratori, soci e titolari d'impresa di origine giapponese - consistenza al 31 marzo 2018</t>
  </si>
  <si>
    <t>ruoli attivi</t>
  </si>
  <si>
    <t>Imprenditoria</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</si>
</sst>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 #,##0_);_(* \(#,##0\);_(* &quot;-&quot;_);_(@_)"/>
    <numFmt numFmtId="166" formatCode="0.0"/>
    <numFmt numFmtId="167" formatCode="#,##0.0"/>
    <numFmt numFmtId="168" formatCode="&quot;Sì&quot;;&quot;Sì&quot;;&quot;No&quot;"/>
    <numFmt numFmtId="169" formatCode="&quot;Vero&quot;;&quot;Vero&quot;;&quot;Falso&quot;"/>
    <numFmt numFmtId="170" formatCode="&quot;Attivo&quot;;&quot;Attivo&quot;;&quot;Disattivo&quot;"/>
    <numFmt numFmtId="171" formatCode="[$€-2]\ #.##000_);[Red]\([$€-2]\ #.##000\)"/>
    <numFmt numFmtId="172" formatCode="0.0%"/>
    <numFmt numFmtId="173" formatCode="#,##0.000"/>
    <numFmt numFmtId="174" formatCode="&quot;Attivo&quot;;&quot;Attivo&quot;;&quot;Inattivo&quot;"/>
  </numFmts>
  <fonts count="35">
    <font>
      <sz val="10"/>
      <name val="Arial"/>
      <family val="0"/>
    </font>
    <font>
      <u val="single"/>
      <sz val="10"/>
      <color indexed="12"/>
      <name val="Arial"/>
      <family val="2"/>
    </font>
    <font>
      <u val="single"/>
      <sz val="10"/>
      <color indexed="36"/>
      <name val="Arial"/>
      <family val="2"/>
    </font>
    <font>
      <sz val="8"/>
      <name val="Arial"/>
      <family val="2"/>
    </font>
    <font>
      <b/>
      <i/>
      <sz val="11"/>
      <color indexed="8"/>
      <name val="Arial"/>
      <family val="2"/>
    </font>
    <font>
      <sz val="9"/>
      <color indexed="10"/>
      <name val="Arial"/>
      <family val="2"/>
    </font>
    <font>
      <sz val="7.5"/>
      <name val="Verdana"/>
      <family val="2"/>
    </font>
    <font>
      <b/>
      <sz val="7.5"/>
      <name val="Verdana"/>
      <family val="2"/>
    </font>
    <font>
      <b/>
      <sz val="7.5"/>
      <color indexed="10"/>
      <name val="Arial"/>
      <family val="2"/>
    </font>
    <font>
      <sz val="7.5"/>
      <name val="Arial"/>
      <family val="2"/>
    </font>
    <font>
      <b/>
      <sz val="7.5"/>
      <name val="Arial"/>
      <family val="2"/>
    </font>
    <font>
      <b/>
      <sz val="12"/>
      <name val="Arial"/>
      <family val="2"/>
    </font>
    <font>
      <b/>
      <sz val="9"/>
      <name val="Arial"/>
      <family val="2"/>
    </font>
    <font>
      <b/>
      <sz val="10"/>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8"/>
      <color indexed="8"/>
      <name val="Times New Roman"/>
      <family val="1"/>
    </font>
    <font>
      <sz val="9"/>
      <color indexed="60"/>
      <name val="Arial"/>
      <family val="2"/>
    </font>
    <font>
      <b/>
      <sz val="9"/>
      <color indexed="63"/>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name val="Arial"/>
      <family val="2"/>
    </font>
    <font>
      <sz val="10"/>
      <color indexed="8"/>
      <name val="Arial"/>
      <family val="2"/>
    </font>
    <font>
      <b/>
      <sz val="10"/>
      <name val="Verdana"/>
      <family val="2"/>
    </font>
    <font>
      <sz val="10"/>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style="medium">
        <color indexed="8"/>
      </bottom>
    </border>
    <border>
      <left>
        <color indexed="63"/>
      </left>
      <right style="medium"/>
      <top>
        <color indexed="63"/>
      </top>
      <bottom style="medium"/>
    </border>
    <border>
      <left style="medium"/>
      <right>
        <color indexed="63"/>
      </right>
      <top>
        <color indexed="63"/>
      </top>
      <bottom style="medium">
        <color indexed="8"/>
      </bottom>
    </border>
    <border>
      <left>
        <color indexed="63"/>
      </left>
      <right style="medium"/>
      <top>
        <color indexed="63"/>
      </top>
      <bottom style="medium">
        <color indexed="8"/>
      </bottom>
    </border>
    <border>
      <left style="medium">
        <color indexed="8"/>
      </left>
      <right>
        <color indexed="63"/>
      </right>
      <top style="medium"/>
      <bottom style="medium"/>
    </border>
    <border>
      <left style="medium">
        <color indexed="8"/>
      </left>
      <right>
        <color indexed="63"/>
      </right>
      <top>
        <color indexed="63"/>
      </top>
      <bottom style="medium"/>
    </border>
    <border>
      <left style="medium"/>
      <right>
        <color indexed="63"/>
      </right>
      <top style="medium"/>
      <bottom style="medium"/>
    </border>
    <border>
      <left style="medium"/>
      <right style="medium">
        <color indexed="8"/>
      </right>
      <top style="medium"/>
      <bottom style="medium"/>
    </border>
    <border>
      <left style="medium"/>
      <right style="medium">
        <color indexed="8"/>
      </right>
      <top>
        <color indexed="63"/>
      </top>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right style="medium">
        <color indexed="8"/>
      </right>
      <top>
        <color indexed="63"/>
      </top>
      <bottom>
        <color indexed="63"/>
      </bottom>
    </border>
    <border>
      <left style="thin">
        <color indexed="54"/>
      </left>
      <right style="thin">
        <color indexed="54"/>
      </right>
      <top style="thin">
        <color indexed="54"/>
      </top>
      <bottom style="thin">
        <color indexed="54"/>
      </bottom>
    </border>
    <border>
      <left>
        <color indexed="8"/>
      </left>
      <right style="thin">
        <color indexed="54"/>
      </right>
      <top style="thin">
        <color indexed="54"/>
      </top>
      <bottom style="thin">
        <color indexed="54"/>
      </bottom>
    </border>
    <border>
      <left style="medium"/>
      <right>
        <color indexed="63"/>
      </right>
      <top style="medium"/>
      <bottom>
        <color indexed="63"/>
      </bottom>
    </border>
    <border>
      <left>
        <color indexed="63"/>
      </left>
      <right>
        <color indexed="63"/>
      </right>
      <top style="medium">
        <color indexed="8"/>
      </top>
      <bottom style="medium">
        <color indexed="8"/>
      </bottom>
    </border>
    <border>
      <left style="medium"/>
      <right>
        <color indexed="63"/>
      </right>
      <top style="medium"/>
      <bottom style="medium">
        <color indexed="8"/>
      </bottom>
    </border>
    <border>
      <left>
        <color indexed="63"/>
      </left>
      <right style="medium"/>
      <top style="medium"/>
      <bottom style="medium">
        <color indexed="8"/>
      </bottom>
    </border>
    <border>
      <left>
        <color indexed="63"/>
      </left>
      <right>
        <color indexed="63"/>
      </right>
      <top style="medium"/>
      <bottom style="medium">
        <color indexed="8"/>
      </bottom>
    </border>
    <border>
      <left style="thin">
        <color indexed="54"/>
      </left>
      <right style="thin">
        <color indexed="54"/>
      </right>
      <top style="thin">
        <color indexed="54"/>
      </top>
      <bottom>
        <color indexed="63"/>
      </bottom>
    </border>
    <border>
      <left style="thin">
        <color indexed="54"/>
      </left>
      <right style="thin">
        <color indexed="54"/>
      </right>
      <top>
        <color indexed="63"/>
      </top>
      <bottom style="thin">
        <color indexed="54"/>
      </bottom>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16" borderId="1" applyNumberFormat="0" applyAlignment="0" applyProtection="0"/>
    <xf numFmtId="0" fontId="17" fillId="0" borderId="2" applyNumberFormat="0" applyFill="0" applyAlignment="0" applyProtection="0"/>
    <xf numFmtId="0" fontId="18" fillId="17"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44" fontId="0" fillId="0" borderId="0" applyFont="0" applyFill="0" applyBorder="0" applyAlignment="0" applyProtection="0"/>
    <xf numFmtId="0" fontId="19" fillId="7" borderId="1" applyNumberFormat="0" applyAlignment="0" applyProtection="0"/>
    <xf numFmtId="43" fontId="0" fillId="0" borderId="0" applyFont="0" applyFill="0" applyBorder="0" applyAlignment="0" applyProtection="0"/>
    <xf numFmtId="165" fontId="2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0" borderId="0">
      <alignment/>
      <protection/>
    </xf>
    <xf numFmtId="0" fontId="0" fillId="23" borderId="4" applyNumberFormat="0" applyFont="0" applyAlignment="0" applyProtection="0"/>
    <xf numFmtId="0" fontId="22" fillId="16" borderId="5"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3" borderId="0" applyNumberFormat="0" applyBorder="0" applyAlignment="0" applyProtection="0"/>
    <xf numFmtId="0" fontId="30" fillId="4" borderId="0" applyNumberFormat="0" applyBorder="0" applyAlignment="0" applyProtection="0"/>
    <xf numFmtId="44" fontId="0" fillId="0" borderId="0" applyFont="0" applyFill="0" applyBorder="0" applyAlignment="0" applyProtection="0"/>
    <xf numFmtId="164" fontId="20" fillId="0" borderId="0" applyFont="0" applyFill="0" applyBorder="0" applyAlignment="0" applyProtection="0"/>
    <xf numFmtId="42" fontId="0" fillId="0" borderId="0" applyFont="0" applyFill="0" applyBorder="0" applyAlignment="0" applyProtection="0"/>
  </cellStyleXfs>
  <cellXfs count="120">
    <xf numFmtId="0" fontId="0" fillId="0" borderId="0" xfId="0" applyAlignment="1">
      <alignment/>
    </xf>
    <xf numFmtId="0" fontId="0" fillId="0" borderId="0" xfId="0" applyBorder="1" applyAlignment="1">
      <alignment/>
    </xf>
    <xf numFmtId="0" fontId="0" fillId="0" borderId="0" xfId="0" applyFont="1" applyAlignment="1">
      <alignment/>
    </xf>
    <xf numFmtId="0" fontId="9" fillId="0" borderId="0" xfId="0" applyFont="1" applyBorder="1" applyAlignment="1">
      <alignment horizontal="left" wrapText="1"/>
    </xf>
    <xf numFmtId="0" fontId="10" fillId="0" borderId="10" xfId="0" applyFont="1" applyBorder="1" applyAlignment="1">
      <alignment horizontal="righ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8" fillId="0" borderId="12" xfId="0" applyFont="1" applyBorder="1" applyAlignment="1">
      <alignment horizontal="right" vertical="center" wrapText="1"/>
    </xf>
    <xf numFmtId="3" fontId="5" fillId="0" borderId="13" xfId="0" applyNumberFormat="1" applyFont="1" applyBorder="1" applyAlignment="1">
      <alignment horizontal="right" vertical="center" wrapText="1"/>
    </xf>
    <xf numFmtId="167" fontId="5" fillId="0" borderId="14" xfId="0" applyNumberFormat="1" applyFont="1" applyBorder="1" applyAlignment="1">
      <alignment horizontal="right" vertical="center" wrapText="1"/>
    </xf>
    <xf numFmtId="167" fontId="5" fillId="0" borderId="15" xfId="0" applyNumberFormat="1" applyFont="1" applyBorder="1" applyAlignment="1">
      <alignment horizontal="right" vertical="center" wrapText="1"/>
    </xf>
    <xf numFmtId="0" fontId="9" fillId="0" borderId="11" xfId="0" applyFont="1" applyBorder="1" applyAlignment="1">
      <alignment horizontal="left" vertical="center" wrapText="1"/>
    </xf>
    <xf numFmtId="3" fontId="12" fillId="0" borderId="0" xfId="0" applyNumberFormat="1" applyFont="1" applyBorder="1" applyAlignment="1">
      <alignment horizontal="right" vertical="center" wrapText="1"/>
    </xf>
    <xf numFmtId="167" fontId="12" fillId="0" borderId="0" xfId="0" applyNumberFormat="1" applyFont="1" applyBorder="1" applyAlignment="1">
      <alignment horizontal="right" vertical="center" wrapText="1"/>
    </xf>
    <xf numFmtId="167" fontId="12" fillId="0" borderId="16" xfId="0" applyNumberFormat="1" applyFont="1" applyBorder="1" applyAlignment="1">
      <alignment horizontal="right" vertical="center" wrapText="1"/>
    </xf>
    <xf numFmtId="0" fontId="13" fillId="0" borderId="0" xfId="0" applyFont="1" applyAlignment="1">
      <alignment/>
    </xf>
    <xf numFmtId="3" fontId="12" fillId="0" borderId="13"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167" fontId="3" fillId="0" borderId="0" xfId="0" applyNumberFormat="1" applyFont="1" applyBorder="1" applyAlignment="1">
      <alignment horizontal="right" vertical="center" wrapText="1"/>
    </xf>
    <xf numFmtId="167" fontId="3" fillId="0" borderId="16" xfId="0" applyNumberFormat="1" applyFont="1" applyBorder="1" applyAlignment="1">
      <alignment horizontal="right" vertical="center" wrapText="1"/>
    </xf>
    <xf numFmtId="3" fontId="6" fillId="0" borderId="0" xfId="0" applyNumberFormat="1" applyFont="1" applyAlignment="1">
      <alignment horizontal="right" wrapText="1"/>
    </xf>
    <xf numFmtId="3" fontId="5" fillId="0" borderId="14" xfId="0" applyNumberFormat="1" applyFont="1" applyBorder="1" applyAlignment="1">
      <alignment horizontal="right" vertical="center" wrapText="1"/>
    </xf>
    <xf numFmtId="3" fontId="12" fillId="0" borderId="17" xfId="0" applyNumberFormat="1" applyFont="1" applyBorder="1" applyAlignment="1">
      <alignment horizontal="right" vertical="center" wrapText="1"/>
    </xf>
    <xf numFmtId="3" fontId="3" fillId="0" borderId="17" xfId="0" applyNumberFormat="1" applyFont="1" applyBorder="1" applyAlignment="1">
      <alignment horizontal="right" vertical="center" wrapText="1"/>
    </xf>
    <xf numFmtId="3" fontId="5" fillId="0" borderId="18" xfId="0" applyNumberFormat="1" applyFont="1" applyBorder="1" applyAlignment="1">
      <alignment horizontal="right" vertical="center" wrapText="1"/>
    </xf>
    <xf numFmtId="172" fontId="12" fillId="0" borderId="19" xfId="0" applyNumberFormat="1" applyFont="1" applyBorder="1" applyAlignment="1">
      <alignment horizontal="right" vertical="center" wrapText="1"/>
    </xf>
    <xf numFmtId="172" fontId="12" fillId="0" borderId="17" xfId="0" applyNumberFormat="1" applyFont="1" applyBorder="1" applyAlignment="1">
      <alignment horizontal="right" vertical="center" wrapText="1"/>
    </xf>
    <xf numFmtId="172" fontId="3" fillId="0" borderId="17" xfId="0" applyNumberFormat="1" applyFont="1" applyBorder="1" applyAlignment="1">
      <alignment horizontal="right" vertical="center" wrapText="1"/>
    </xf>
    <xf numFmtId="167" fontId="5" fillId="0" borderId="18" xfId="0" applyNumberFormat="1" applyFont="1" applyBorder="1" applyAlignment="1">
      <alignment horizontal="right" vertical="center" wrapText="1"/>
    </xf>
    <xf numFmtId="3" fontId="12" fillId="0" borderId="20" xfId="0" applyNumberFormat="1" applyFont="1" applyBorder="1" applyAlignment="1">
      <alignment horizontal="right" vertical="center" wrapText="1"/>
    </xf>
    <xf numFmtId="0" fontId="10" fillId="0" borderId="21" xfId="0" applyFont="1" applyBorder="1" applyAlignment="1">
      <alignment horizontal="center" vertical="center" wrapText="1"/>
    </xf>
    <xf numFmtId="167" fontId="12" fillId="0" borderId="17" xfId="0" applyNumberFormat="1" applyFont="1" applyBorder="1" applyAlignment="1">
      <alignment horizontal="right" vertical="center" wrapText="1"/>
    </xf>
    <xf numFmtId="167" fontId="3" fillId="0" borderId="17" xfId="0" applyNumberFormat="1" applyFont="1" applyBorder="1" applyAlignment="1">
      <alignment horizontal="right" vertical="center" wrapText="1"/>
    </xf>
    <xf numFmtId="3" fontId="12" fillId="0" borderId="11" xfId="0" applyNumberFormat="1" applyFont="1" applyBorder="1" applyAlignment="1">
      <alignment horizontal="right" vertical="center" wrapText="1"/>
    </xf>
    <xf numFmtId="3" fontId="12" fillId="0" borderId="16"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12" fillId="0" borderId="12" xfId="0" applyNumberFormat="1" applyFont="1" applyBorder="1" applyAlignment="1">
      <alignment horizontal="right" vertical="center" wrapText="1"/>
    </xf>
    <xf numFmtId="3" fontId="12" fillId="0" borderId="22" xfId="0"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3" fontId="5" fillId="0" borderId="22" xfId="0" applyNumberFormat="1" applyFont="1" applyBorder="1" applyAlignment="1">
      <alignment horizontal="right"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3" fontId="5" fillId="0" borderId="25" xfId="0" applyNumberFormat="1" applyFont="1" applyBorder="1" applyAlignment="1">
      <alignment horizontal="right" vertical="center" wrapText="1"/>
    </xf>
    <xf numFmtId="0" fontId="10" fillId="0" borderId="12" xfId="0" applyFont="1" applyBorder="1" applyAlignment="1">
      <alignment horizontal="right" vertical="center" wrapText="1"/>
    </xf>
    <xf numFmtId="167" fontId="31" fillId="0" borderId="13" xfId="0" applyNumberFormat="1" applyFont="1" applyBorder="1" applyAlignment="1">
      <alignment horizontal="right" vertical="center" wrapText="1"/>
    </xf>
    <xf numFmtId="167" fontId="31" fillId="0" borderId="26" xfId="0" applyNumberFormat="1" applyFont="1" applyBorder="1" applyAlignment="1">
      <alignment horizontal="right" vertical="center" wrapText="1"/>
    </xf>
    <xf numFmtId="167" fontId="31" fillId="0" borderId="22" xfId="0" applyNumberFormat="1" applyFont="1" applyBorder="1" applyAlignment="1">
      <alignment horizontal="right" vertical="center" wrapText="1"/>
    </xf>
    <xf numFmtId="0" fontId="3" fillId="0" borderId="0" xfId="0" applyFont="1" applyAlignment="1">
      <alignment vertical="top"/>
    </xf>
    <xf numFmtId="3" fontId="5" fillId="0" borderId="27" xfId="0" applyNumberFormat="1" applyFont="1" applyBorder="1" applyAlignment="1">
      <alignment horizontal="right" vertical="center" wrapText="1"/>
    </xf>
    <xf numFmtId="167" fontId="31" fillId="0" borderId="12" xfId="0" applyNumberFormat="1" applyFont="1" applyBorder="1" applyAlignment="1">
      <alignment horizontal="right" vertical="center" wrapText="1"/>
    </xf>
    <xf numFmtId="3" fontId="5" fillId="0" borderId="28" xfId="0" applyNumberFormat="1" applyFont="1" applyBorder="1" applyAlignment="1">
      <alignment horizontal="right" vertical="center" wrapText="1"/>
    </xf>
    <xf numFmtId="167" fontId="31" fillId="0" borderId="29" xfId="0" applyNumberFormat="1" applyFont="1" applyBorder="1" applyAlignment="1">
      <alignment horizontal="right" vertical="center" wrapText="1"/>
    </xf>
    <xf numFmtId="167" fontId="5" fillId="0" borderId="30" xfId="0" applyNumberFormat="1" applyFont="1" applyBorder="1" applyAlignment="1">
      <alignment horizontal="right" vertical="center" wrapText="1"/>
    </xf>
    <xf numFmtId="167" fontId="5" fillId="0" borderId="31" xfId="0" applyNumberFormat="1" applyFont="1" applyBorder="1" applyAlignment="1">
      <alignment horizontal="right" vertical="center" wrapText="1"/>
    </xf>
    <xf numFmtId="167" fontId="6" fillId="0" borderId="14" xfId="0" applyNumberFormat="1" applyFont="1" applyBorder="1" applyAlignment="1">
      <alignment horizontal="right" vertical="center" wrapText="1"/>
    </xf>
    <xf numFmtId="167" fontId="5" fillId="0" borderId="19" xfId="0" applyNumberFormat="1" applyFont="1" applyBorder="1" applyAlignment="1">
      <alignment horizontal="right" vertical="center" wrapText="1"/>
    </xf>
    <xf numFmtId="3" fontId="5" fillId="0" borderId="32" xfId="0" applyNumberFormat="1" applyFont="1" applyBorder="1" applyAlignment="1">
      <alignment horizontal="right" vertical="center" wrapText="1"/>
    </xf>
    <xf numFmtId="167" fontId="12" fillId="0" borderId="0" xfId="0" applyNumberFormat="1" applyFont="1" applyBorder="1" applyAlignment="1" quotePrefix="1">
      <alignment horizontal="right" vertical="center" wrapText="1"/>
    </xf>
    <xf numFmtId="167" fontId="12" fillId="0" borderId="17" xfId="0" applyNumberFormat="1" applyFont="1" applyBorder="1" applyAlignment="1" quotePrefix="1">
      <alignment horizontal="right" vertical="center" wrapText="1"/>
    </xf>
    <xf numFmtId="167" fontId="12" fillId="0" borderId="16" xfId="0" applyNumberFormat="1" applyFont="1" applyBorder="1" applyAlignment="1" quotePrefix="1">
      <alignment horizontal="right" vertical="center" wrapText="1"/>
    </xf>
    <xf numFmtId="173" fontId="6" fillId="0" borderId="0" xfId="0" applyNumberFormat="1" applyFont="1" applyAlignment="1">
      <alignment horizontal="right" wrapText="1"/>
    </xf>
    <xf numFmtId="3" fontId="3" fillId="0" borderId="11"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167" fontId="3" fillId="0" borderId="0" xfId="0" applyNumberFormat="1" applyFont="1" applyBorder="1" applyAlignment="1" quotePrefix="1">
      <alignment horizontal="right" vertical="center" wrapText="1"/>
    </xf>
    <xf numFmtId="167" fontId="12" fillId="0" borderId="20" xfId="0" applyNumberFormat="1" applyFont="1" applyBorder="1" applyAlignment="1">
      <alignment horizontal="right" vertical="center" wrapText="1"/>
    </xf>
    <xf numFmtId="3" fontId="3" fillId="0" borderId="0"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12" xfId="0" applyNumberFormat="1" applyFont="1" applyBorder="1" applyAlignment="1">
      <alignment horizontal="right" vertical="center" wrapText="1"/>
    </xf>
    <xf numFmtId="3" fontId="3" fillId="0" borderId="22" xfId="0" applyNumberFormat="1" applyFont="1" applyBorder="1" applyAlignment="1">
      <alignment horizontal="right" vertical="center" wrapText="1"/>
    </xf>
    <xf numFmtId="0" fontId="10" fillId="0" borderId="17" xfId="0" applyFont="1" applyBorder="1" applyAlignment="1">
      <alignment horizontal="left" vertical="center" wrapText="1"/>
    </xf>
    <xf numFmtId="0" fontId="10" fillId="0" borderId="20"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172" fontId="3" fillId="0" borderId="0" xfId="53" applyNumberFormat="1" applyFont="1" applyBorder="1" applyAlignment="1">
      <alignment horizontal="right" vertical="center" wrapText="1"/>
    </xf>
    <xf numFmtId="172" fontId="3" fillId="0" borderId="12" xfId="53" applyNumberFormat="1" applyFont="1" applyBorder="1" applyAlignment="1">
      <alignment horizontal="right" vertical="center" wrapText="1"/>
    </xf>
    <xf numFmtId="172" fontId="3" fillId="0" borderId="22" xfId="53" applyNumberFormat="1" applyFont="1" applyBorder="1" applyAlignment="1">
      <alignment horizontal="right" vertical="center" wrapText="1"/>
    </xf>
    <xf numFmtId="0" fontId="11" fillId="0" borderId="0" xfId="50" applyFont="1" applyAlignment="1">
      <alignment/>
      <protection/>
    </xf>
    <xf numFmtId="0" fontId="0" fillId="0" borderId="0" xfId="50">
      <alignment/>
      <protection/>
    </xf>
    <xf numFmtId="0" fontId="11" fillId="0" borderId="0" xfId="50" applyFont="1" applyBorder="1" applyAlignment="1">
      <alignment/>
      <protection/>
    </xf>
    <xf numFmtId="0" fontId="32" fillId="0" borderId="0" xfId="50" applyFont="1" applyBorder="1" applyAlignment="1">
      <alignment vertical="center"/>
      <protection/>
    </xf>
    <xf numFmtId="0" fontId="33" fillId="0" borderId="33" xfId="50" applyFont="1" applyFill="1" applyBorder="1" applyAlignment="1">
      <alignment horizontal="center" vertical="center" wrapText="1"/>
      <protection/>
    </xf>
    <xf numFmtId="0" fontId="34" fillId="0" borderId="33" xfId="50" applyFont="1" applyFill="1" applyBorder="1" applyAlignment="1">
      <alignment horizontal="left" vertical="center"/>
      <protection/>
    </xf>
    <xf numFmtId="3" fontId="34" fillId="0" borderId="34" xfId="50" applyNumberFormat="1" applyFont="1" applyFill="1" applyBorder="1" applyAlignment="1">
      <alignment horizontal="right" vertical="center"/>
      <protection/>
    </xf>
    <xf numFmtId="0" fontId="33" fillId="0" borderId="33" xfId="50" applyFont="1" applyFill="1" applyBorder="1" applyAlignment="1">
      <alignment horizontal="right" vertical="top" wrapText="1"/>
      <protection/>
    </xf>
    <xf numFmtId="3" fontId="33" fillId="0" borderId="34" xfId="50" applyNumberFormat="1" applyFont="1" applyFill="1" applyBorder="1" applyAlignment="1">
      <alignment horizontal="right" vertical="center"/>
      <protection/>
    </xf>
    <xf numFmtId="0" fontId="0" fillId="0" borderId="0" xfId="50" applyFill="1">
      <alignment/>
      <protection/>
    </xf>
    <xf numFmtId="3" fontId="0" fillId="0" borderId="0" xfId="50" applyNumberFormat="1" applyFill="1">
      <alignment/>
      <protection/>
    </xf>
    <xf numFmtId="172" fontId="3" fillId="0" borderId="11" xfId="53" applyNumberFormat="1" applyFont="1" applyBorder="1" applyAlignment="1">
      <alignment horizontal="right" vertical="center" wrapText="1"/>
    </xf>
    <xf numFmtId="0" fontId="10" fillId="0" borderId="2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1" fillId="0" borderId="0" xfId="0" applyFont="1" applyBorder="1" applyAlignment="1">
      <alignment horizontal="center" wrapText="1"/>
    </xf>
    <xf numFmtId="0" fontId="11" fillId="0" borderId="0" xfId="0" applyFont="1" applyAlignment="1">
      <alignment horizontal="center" wrapText="1"/>
    </xf>
    <xf numFmtId="0" fontId="4" fillId="0" borderId="0"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23" xfId="0" applyFont="1" applyBorder="1" applyAlignment="1">
      <alignment horizontal="left"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11" fillId="0" borderId="0" xfId="0" applyFont="1" applyAlignment="1">
      <alignment horizontal="left" wrapText="1"/>
    </xf>
    <xf numFmtId="0" fontId="11" fillId="0" borderId="0" xfId="0" applyFont="1" applyBorder="1" applyAlignment="1">
      <alignment horizontal="left" wrapText="1"/>
    </xf>
    <xf numFmtId="0" fontId="4" fillId="0" borderId="0"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7" fillId="0" borderId="3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11" fillId="0" borderId="0" xfId="50" applyFont="1" applyAlignment="1">
      <alignment horizontal="center"/>
      <protection/>
    </xf>
    <xf numFmtId="0" fontId="11" fillId="0" borderId="0" xfId="50" applyFont="1" applyBorder="1" applyAlignment="1">
      <alignment horizontal="center"/>
      <protection/>
    </xf>
    <xf numFmtId="0" fontId="32" fillId="0" borderId="0" xfId="50" applyFont="1" applyBorder="1" applyAlignment="1">
      <alignment horizontal="center" vertical="center"/>
      <protection/>
    </xf>
    <xf numFmtId="0" fontId="33" fillId="0" borderId="40" xfId="50" applyFont="1" applyFill="1" applyBorder="1" applyAlignment="1">
      <alignment horizontal="center" vertical="center" wrapText="1"/>
      <protection/>
    </xf>
    <xf numFmtId="0" fontId="33" fillId="0" borderId="41" xfId="50" applyFont="1" applyFill="1" applyBorder="1" applyAlignment="1">
      <alignment horizontal="center" vertical="center" wrapText="1"/>
      <protection/>
    </xf>
    <xf numFmtId="0" fontId="33" fillId="0" borderId="42" xfId="50" applyFont="1" applyFill="1" applyBorder="1" applyAlignment="1">
      <alignment horizontal="center" vertical="top" wrapText="1"/>
      <protection/>
    </xf>
    <xf numFmtId="0" fontId="33" fillId="0" borderId="43" xfId="50" applyFont="1" applyFill="1" applyBorder="1" applyAlignment="1">
      <alignment horizontal="center" vertical="top" wrapText="1"/>
      <protection/>
    </xf>
    <xf numFmtId="0" fontId="33" fillId="0" borderId="34" xfId="50" applyFont="1" applyFill="1" applyBorder="1" applyAlignment="1">
      <alignment horizontal="center" vertical="top" wrapText="1"/>
      <protection/>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Bologna_Mondo" xfId="47"/>
    <cellStyle name="Comma [0]" xfId="48"/>
    <cellStyle name="Neutrale" xfId="49"/>
    <cellStyle name="Normale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Bologna_Mondo" xfId="65"/>
    <cellStyle name="Currency [0]"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12</xdr:col>
      <xdr:colOff>0</xdr:colOff>
      <xdr:row>34</xdr:row>
      <xdr:rowOff>9525</xdr:rowOff>
    </xdr:to>
    <xdr:sp>
      <xdr:nvSpPr>
        <xdr:cNvPr id="1" name="Rectangle 1"/>
        <xdr:cNvSpPr>
          <a:spLocks/>
        </xdr:cNvSpPr>
      </xdr:nvSpPr>
      <xdr:spPr>
        <a:xfrm>
          <a:off x="28575" y="923925"/>
          <a:ext cx="11915775" cy="7629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dit_pro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lena.cotti\Documents\ImportExport\ImportExport2007\GraficiImportExport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tori"/>
      <sheetName val="Ripart"/>
      <sheetName val="Foglio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1"/>
      <sheetName val="Italia"/>
      <sheetName val="Pag2"/>
      <sheetName val="EmiliaRomagna"/>
      <sheetName val="Pag3"/>
      <sheetName val="Pag4"/>
      <sheetName val="Pag5"/>
      <sheetName val="Pag6"/>
      <sheetName val="BoSettori"/>
      <sheetName val="Pag7"/>
      <sheetName val="BoMerci"/>
      <sheetName val="Pag8"/>
      <sheetName val="Pag9"/>
      <sheetName val="Pag10"/>
      <sheetName val="Pag11"/>
      <sheetName val="BoAree"/>
      <sheetName val="Pag12"/>
      <sheetName val="Pag13"/>
      <sheetName val="BoPaesi"/>
      <sheetName val="Pag14"/>
      <sheetName val="Pag15"/>
      <sheetName val="BoAreeSettori"/>
      <sheetName val="Pag16"/>
      <sheetName val="BoApertura"/>
      <sheetName val="Pag17"/>
      <sheetName val="BoTecno"/>
      <sheetName val="Pag18"/>
      <sheetName val="Decennio"/>
      <sheetName val="Pag19"/>
      <sheetName val="BoCina"/>
      <sheetName val="Pag20"/>
      <sheetName val="BoUsa"/>
      <sheetName val="Pag21"/>
      <sheetName val="BoGermania"/>
    </sheetNames>
    <sheetDataSet>
      <sheetData sheetId="8">
        <row r="29">
          <cell r="B29">
            <v>160801194</v>
          </cell>
          <cell r="C29">
            <v>10357639</v>
          </cell>
          <cell r="D29">
            <v>3352243</v>
          </cell>
          <cell r="E29">
            <v>174511076</v>
          </cell>
          <cell r="F29">
            <v>951680</v>
          </cell>
          <cell r="G29">
            <v>3937.467398658245</v>
          </cell>
          <cell r="H29">
            <v>0</v>
          </cell>
          <cell r="I29">
            <v>955617.4673986583</v>
          </cell>
          <cell r="J29">
            <v>22336.76088562029</v>
          </cell>
          <cell r="K29">
            <v>18064503</v>
          </cell>
          <cell r="L29">
            <v>18086839.76088562</v>
          </cell>
          <cell r="M29">
            <v>19042457.228284277</v>
          </cell>
          <cell r="N29">
            <v>248818770</v>
          </cell>
          <cell r="O29">
            <v>110905112.92330098</v>
          </cell>
          <cell r="P29">
            <v>359723882.923301</v>
          </cell>
          <cell r="Q29">
            <v>107945293</v>
          </cell>
          <cell r="R29">
            <v>115482786</v>
          </cell>
          <cell r="S29">
            <v>223428079</v>
          </cell>
          <cell r="T29">
            <v>63180526</v>
          </cell>
          <cell r="U29">
            <v>286608605</v>
          </cell>
          <cell r="V29">
            <v>102452318</v>
          </cell>
          <cell r="W29">
            <v>205449268</v>
          </cell>
          <cell r="X29">
            <v>21040531</v>
          </cell>
          <cell r="Y29">
            <v>226489799</v>
          </cell>
          <cell r="Z29">
            <v>2733504</v>
          </cell>
          <cell r="AA29">
            <v>691009048</v>
          </cell>
          <cell r="AB29">
            <v>177706974</v>
          </cell>
          <cell r="AC29">
            <v>33936621</v>
          </cell>
          <cell r="AD29">
            <v>199181342</v>
          </cell>
          <cell r="AE29">
            <v>97604714</v>
          </cell>
          <cell r="AF29">
            <v>296786056</v>
          </cell>
          <cell r="AG29">
            <v>620175822</v>
          </cell>
          <cell r="AH29">
            <v>89568383</v>
          </cell>
          <cell r="AI29">
            <v>201705191</v>
          </cell>
          <cell r="AJ29">
            <v>168671561</v>
          </cell>
          <cell r="AK29">
            <v>459945135</v>
          </cell>
          <cell r="AL29">
            <v>207267258</v>
          </cell>
          <cell r="AM29">
            <v>1124229136</v>
          </cell>
          <cell r="AN29">
            <v>885239267</v>
          </cell>
          <cell r="AO29">
            <v>69206959</v>
          </cell>
          <cell r="AP29">
            <v>954446226</v>
          </cell>
          <cell r="AQ29">
            <v>2538620497</v>
          </cell>
          <cell r="AR29">
            <v>105533630</v>
          </cell>
          <cell r="AS29">
            <v>4524814878.923301</v>
          </cell>
          <cell r="AT29">
            <v>3776191</v>
          </cell>
          <cell r="AU29">
            <v>4547633527.151585</v>
          </cell>
          <cell r="AV29">
            <v>42760294</v>
          </cell>
          <cell r="AW29">
            <v>82732</v>
          </cell>
          <cell r="AX29">
            <v>0</v>
          </cell>
          <cell r="AY29">
            <v>1048538</v>
          </cell>
          <cell r="AZ29">
            <v>0</v>
          </cell>
          <cell r="BA29">
            <v>2714125.6126469965</v>
          </cell>
          <cell r="BB29">
            <v>4768750295</v>
          </cell>
          <cell r="DH29">
            <v>77056500</v>
          </cell>
          <cell r="DI29">
            <v>397073</v>
          </cell>
          <cell r="DJ29">
            <v>1137606</v>
          </cell>
          <cell r="DK29">
            <v>78591179</v>
          </cell>
          <cell r="DL29">
            <v>100035.63552603718</v>
          </cell>
          <cell r="DM29">
            <v>0</v>
          </cell>
          <cell r="DN29">
            <v>0</v>
          </cell>
          <cell r="DO29">
            <v>100035.63552603718</v>
          </cell>
          <cell r="DP29">
            <v>323907</v>
          </cell>
          <cell r="DQ29">
            <v>789473</v>
          </cell>
          <cell r="DR29">
            <v>1113380</v>
          </cell>
          <cell r="DS29">
            <v>1213415.635526037</v>
          </cell>
          <cell r="DT29">
            <v>202427110</v>
          </cell>
          <cell r="DU29">
            <v>33898</v>
          </cell>
          <cell r="DV29">
            <v>202461008</v>
          </cell>
          <cell r="DW29">
            <v>166610062</v>
          </cell>
          <cell r="DX29">
            <v>316423172</v>
          </cell>
          <cell r="DY29">
            <v>483033234</v>
          </cell>
          <cell r="DZ29">
            <v>203696193</v>
          </cell>
          <cell r="EA29">
            <v>686729427</v>
          </cell>
          <cell r="EB29">
            <v>21352458</v>
          </cell>
          <cell r="EC29">
            <v>44359478</v>
          </cell>
          <cell r="ED29">
            <v>34133970</v>
          </cell>
          <cell r="EE29">
            <v>78493448</v>
          </cell>
          <cell r="EF29">
            <v>1882054</v>
          </cell>
          <cell r="EG29">
            <v>376312648</v>
          </cell>
          <cell r="EH29">
            <v>260784789</v>
          </cell>
          <cell r="EI29">
            <v>278866450</v>
          </cell>
          <cell r="EJ29">
            <v>49847572</v>
          </cell>
          <cell r="EK29">
            <v>332198460</v>
          </cell>
          <cell r="EL29">
            <v>382046032</v>
          </cell>
          <cell r="EM29">
            <v>2906369780</v>
          </cell>
          <cell r="EN29">
            <v>77060368</v>
          </cell>
          <cell r="EO29">
            <v>272149606</v>
          </cell>
          <cell r="EP29">
            <v>236340713</v>
          </cell>
          <cell r="EQ29">
            <v>585550687</v>
          </cell>
          <cell r="ER29">
            <v>246639640</v>
          </cell>
          <cell r="ES29">
            <v>3535055452</v>
          </cell>
          <cell r="ET29">
            <v>531455792</v>
          </cell>
          <cell r="EU29">
            <v>385580969</v>
          </cell>
          <cell r="EV29">
            <v>917036761</v>
          </cell>
          <cell r="EW29">
            <v>5037642900</v>
          </cell>
          <cell r="EX29">
            <v>211285553</v>
          </cell>
          <cell r="EY29">
            <v>7155810735</v>
          </cell>
          <cell r="EZ29">
            <v>0</v>
          </cell>
          <cell r="FA29">
            <v>7157024150.635526</v>
          </cell>
          <cell r="FB29">
            <v>3943061</v>
          </cell>
          <cell r="FC29">
            <v>85443</v>
          </cell>
          <cell r="FD29">
            <v>0</v>
          </cell>
          <cell r="FE29">
            <v>1117169</v>
          </cell>
          <cell r="FF29">
            <v>77424</v>
          </cell>
          <cell r="FG29">
            <v>1758677</v>
          </cell>
          <cell r="FH29">
            <v>7242597101</v>
          </cell>
        </row>
        <row r="30">
          <cell r="B30">
            <v>170841570</v>
          </cell>
          <cell r="C30">
            <v>9316751</v>
          </cell>
          <cell r="D30">
            <v>3126352</v>
          </cell>
          <cell r="E30">
            <v>183284673</v>
          </cell>
          <cell r="F30">
            <v>982769</v>
          </cell>
          <cell r="G30">
            <v>3195</v>
          </cell>
          <cell r="H30">
            <v>0</v>
          </cell>
          <cell r="I30">
            <v>985964</v>
          </cell>
          <cell r="J30">
            <v>0</v>
          </cell>
          <cell r="K30">
            <v>19451734</v>
          </cell>
          <cell r="L30">
            <v>19451734</v>
          </cell>
          <cell r="M30">
            <v>20437698</v>
          </cell>
          <cell r="N30">
            <v>250968225</v>
          </cell>
          <cell r="O30">
            <v>4509592</v>
          </cell>
          <cell r="P30">
            <v>255477817</v>
          </cell>
          <cell r="Q30">
            <v>103873946</v>
          </cell>
          <cell r="R30">
            <v>106182114</v>
          </cell>
          <cell r="S30">
            <v>210056060</v>
          </cell>
          <cell r="T30">
            <v>66428012</v>
          </cell>
          <cell r="U30">
            <v>276484072</v>
          </cell>
          <cell r="V30">
            <v>97436125</v>
          </cell>
          <cell r="W30">
            <v>166526899</v>
          </cell>
          <cell r="X30">
            <v>19262655</v>
          </cell>
          <cell r="Y30">
            <v>185789554</v>
          </cell>
          <cell r="Z30">
            <v>4604466</v>
          </cell>
          <cell r="AA30">
            <v>676654202</v>
          </cell>
          <cell r="AB30">
            <v>169980395</v>
          </cell>
          <cell r="AC30">
            <v>32904417</v>
          </cell>
          <cell r="AD30">
            <v>212413772</v>
          </cell>
          <cell r="AE30">
            <v>102952192</v>
          </cell>
          <cell r="AF30">
            <v>315365964</v>
          </cell>
          <cell r="AG30">
            <v>609572471</v>
          </cell>
          <cell r="AH30">
            <v>90716837</v>
          </cell>
          <cell r="AI30">
            <v>222191899</v>
          </cell>
          <cell r="AJ30">
            <v>226779468</v>
          </cell>
          <cell r="AK30">
            <v>539688204</v>
          </cell>
          <cell r="AL30">
            <v>191704126</v>
          </cell>
          <cell r="AM30">
            <v>1116642561</v>
          </cell>
          <cell r="AN30">
            <v>975989542</v>
          </cell>
          <cell r="AO30">
            <v>51249344</v>
          </cell>
          <cell r="AP30">
            <v>1027238886</v>
          </cell>
          <cell r="AQ30">
            <v>2683569651</v>
          </cell>
          <cell r="AR30">
            <v>85115337</v>
          </cell>
          <cell r="AS30">
            <v>4468016036</v>
          </cell>
          <cell r="AT30">
            <v>4248885</v>
          </cell>
          <cell r="AU30">
            <v>4492702619</v>
          </cell>
          <cell r="AV30">
            <v>34218947</v>
          </cell>
          <cell r="AW30">
            <v>66182</v>
          </cell>
          <cell r="AX30">
            <v>0</v>
          </cell>
          <cell r="AY30">
            <v>600214</v>
          </cell>
          <cell r="AZ30">
            <v>0</v>
          </cell>
          <cell r="BA30">
            <v>41641567</v>
          </cell>
          <cell r="BB30">
            <v>4752514202</v>
          </cell>
          <cell r="DH30">
            <v>80679234</v>
          </cell>
          <cell r="DI30">
            <v>140658</v>
          </cell>
          <cell r="DJ30">
            <v>705997</v>
          </cell>
          <cell r="DK30">
            <v>81525889</v>
          </cell>
          <cell r="DL30">
            <v>31834</v>
          </cell>
          <cell r="DM30">
            <v>0</v>
          </cell>
          <cell r="DN30">
            <v>0</v>
          </cell>
          <cell r="DO30">
            <v>31834</v>
          </cell>
          <cell r="DP30">
            <v>369659</v>
          </cell>
          <cell r="DQ30">
            <v>1139082</v>
          </cell>
          <cell r="DR30">
            <v>1508741</v>
          </cell>
          <cell r="DS30">
            <v>1540575</v>
          </cell>
          <cell r="DT30">
            <v>196383811</v>
          </cell>
          <cell r="DU30">
            <v>205116</v>
          </cell>
          <cell r="DV30">
            <v>196588927</v>
          </cell>
          <cell r="DW30">
            <v>168397099</v>
          </cell>
          <cell r="DX30">
            <v>343283974</v>
          </cell>
          <cell r="DY30">
            <v>511681073</v>
          </cell>
          <cell r="DZ30">
            <v>208176027</v>
          </cell>
          <cell r="EA30">
            <v>719857100</v>
          </cell>
          <cell r="EB30">
            <v>22569216</v>
          </cell>
          <cell r="EC30">
            <v>41498922</v>
          </cell>
          <cell r="ED30">
            <v>32929271</v>
          </cell>
          <cell r="EE30">
            <v>74428193</v>
          </cell>
          <cell r="EF30">
            <v>1937282</v>
          </cell>
          <cell r="EG30">
            <v>362311115</v>
          </cell>
          <cell r="EH30">
            <v>257022691</v>
          </cell>
          <cell r="EI30">
            <v>289313280</v>
          </cell>
          <cell r="EJ30">
            <v>49953184</v>
          </cell>
          <cell r="EK30">
            <v>364092293</v>
          </cell>
          <cell r="EL30">
            <v>414045477</v>
          </cell>
          <cell r="EM30">
            <v>3076702064</v>
          </cell>
          <cell r="EN30">
            <v>86021866</v>
          </cell>
          <cell r="EO30">
            <v>283829417</v>
          </cell>
          <cell r="EP30">
            <v>257822494</v>
          </cell>
          <cell r="EQ30">
            <v>627673777</v>
          </cell>
          <cell r="ER30">
            <v>277747977</v>
          </cell>
          <cell r="ES30">
            <v>3768495518</v>
          </cell>
          <cell r="ET30">
            <v>521676962</v>
          </cell>
          <cell r="EU30">
            <v>420262838</v>
          </cell>
          <cell r="EV30">
            <v>941939800</v>
          </cell>
          <cell r="EW30">
            <v>5338109095</v>
          </cell>
          <cell r="EX30">
            <v>196324250</v>
          </cell>
          <cell r="EY30">
            <v>7458461149</v>
          </cell>
          <cell r="EZ30">
            <v>0</v>
          </cell>
          <cell r="FA30">
            <v>7460001724</v>
          </cell>
          <cell r="FB30">
            <v>2951144</v>
          </cell>
          <cell r="FC30">
            <v>53866</v>
          </cell>
          <cell r="FD30">
            <v>0</v>
          </cell>
          <cell r="FE30">
            <v>1538534</v>
          </cell>
          <cell r="FF30">
            <v>0</v>
          </cell>
          <cell r="FG30">
            <v>22993553</v>
          </cell>
          <cell r="FH30">
            <v>7569064710</v>
          </cell>
        </row>
        <row r="31">
          <cell r="B31">
            <v>158635638</v>
          </cell>
          <cell r="C31">
            <v>13482553</v>
          </cell>
          <cell r="D31">
            <v>6594920</v>
          </cell>
          <cell r="E31">
            <v>178713111</v>
          </cell>
          <cell r="F31">
            <v>903370</v>
          </cell>
          <cell r="G31">
            <v>4691</v>
          </cell>
          <cell r="H31">
            <v>0</v>
          </cell>
          <cell r="I31">
            <v>908061</v>
          </cell>
          <cell r="J31">
            <v>0</v>
          </cell>
          <cell r="K31">
            <v>7759697</v>
          </cell>
          <cell r="L31">
            <v>7759697</v>
          </cell>
          <cell r="M31">
            <v>8667758</v>
          </cell>
          <cell r="N31">
            <v>260100762</v>
          </cell>
          <cell r="O31">
            <v>74257015</v>
          </cell>
          <cell r="P31">
            <v>334357777</v>
          </cell>
          <cell r="Q31">
            <v>117351273</v>
          </cell>
          <cell r="R31">
            <v>161513984</v>
          </cell>
          <cell r="S31">
            <v>278865257</v>
          </cell>
          <cell r="T31">
            <v>150755378</v>
          </cell>
          <cell r="U31">
            <v>429620635</v>
          </cell>
          <cell r="V31">
            <v>96840597</v>
          </cell>
          <cell r="W31">
            <v>172117959</v>
          </cell>
          <cell r="X31">
            <v>21317113</v>
          </cell>
          <cell r="Y31">
            <v>193435072</v>
          </cell>
          <cell r="Z31">
            <v>5345350</v>
          </cell>
          <cell r="AA31">
            <v>799853865</v>
          </cell>
          <cell r="AB31">
            <v>185475827</v>
          </cell>
          <cell r="AC31">
            <v>36637231</v>
          </cell>
          <cell r="AD31">
            <v>209063124</v>
          </cell>
          <cell r="AE31">
            <v>104556638</v>
          </cell>
          <cell r="AF31">
            <v>313619762</v>
          </cell>
          <cell r="AG31">
            <v>660400271</v>
          </cell>
          <cell r="AH31">
            <v>98425517</v>
          </cell>
          <cell r="AI31">
            <v>221268354</v>
          </cell>
          <cell r="AJ31">
            <v>277550462</v>
          </cell>
          <cell r="AK31">
            <v>597244333</v>
          </cell>
          <cell r="AL31">
            <v>178960871</v>
          </cell>
          <cell r="AM31">
            <v>1152980904</v>
          </cell>
          <cell r="AN31">
            <v>1025257665</v>
          </cell>
          <cell r="AO31">
            <v>102996669</v>
          </cell>
          <cell r="AP31">
            <v>1128254334</v>
          </cell>
          <cell r="AQ31">
            <v>2878479571</v>
          </cell>
          <cell r="AR31">
            <v>88494611</v>
          </cell>
          <cell r="AS31">
            <v>5048540536</v>
          </cell>
          <cell r="AT31">
            <v>9765498</v>
          </cell>
          <cell r="AU31">
            <v>5066973792</v>
          </cell>
          <cell r="AV31">
            <v>48997870</v>
          </cell>
          <cell r="AW31">
            <v>40183</v>
          </cell>
          <cell r="AX31">
            <v>888</v>
          </cell>
          <cell r="AY31">
            <v>653544</v>
          </cell>
          <cell r="AZ31">
            <v>0</v>
          </cell>
          <cell r="BA31">
            <v>34321039</v>
          </cell>
          <cell r="BB31">
            <v>5329700427</v>
          </cell>
          <cell r="DH31">
            <v>74662552</v>
          </cell>
          <cell r="DI31">
            <v>348451</v>
          </cell>
          <cell r="DJ31">
            <v>734079</v>
          </cell>
          <cell r="DK31">
            <v>75745082</v>
          </cell>
          <cell r="DL31">
            <v>105534</v>
          </cell>
          <cell r="DM31">
            <v>0</v>
          </cell>
          <cell r="DN31">
            <v>0</v>
          </cell>
          <cell r="DO31">
            <v>105534</v>
          </cell>
          <cell r="DP31">
            <v>462198</v>
          </cell>
          <cell r="DQ31">
            <v>1052570</v>
          </cell>
          <cell r="DR31">
            <v>1514768</v>
          </cell>
          <cell r="DS31">
            <v>1620302</v>
          </cell>
          <cell r="DT31">
            <v>216471489</v>
          </cell>
          <cell r="DU31">
            <v>37469</v>
          </cell>
          <cell r="DV31">
            <v>216508958</v>
          </cell>
          <cell r="DW31">
            <v>162109927</v>
          </cell>
          <cell r="DX31">
            <v>391942019</v>
          </cell>
          <cell r="DY31">
            <v>554051946</v>
          </cell>
          <cell r="DZ31">
            <v>186564670</v>
          </cell>
          <cell r="EA31">
            <v>740616616</v>
          </cell>
          <cell r="EB31">
            <v>23906972</v>
          </cell>
          <cell r="EC31">
            <v>41495408</v>
          </cell>
          <cell r="ED31">
            <v>30312885</v>
          </cell>
          <cell r="EE31">
            <v>71808293</v>
          </cell>
          <cell r="EF31">
            <v>2065592</v>
          </cell>
          <cell r="EG31">
            <v>430735229</v>
          </cell>
          <cell r="EH31">
            <v>252827932</v>
          </cell>
          <cell r="EI31">
            <v>292292949</v>
          </cell>
          <cell r="EJ31">
            <v>48018036</v>
          </cell>
          <cell r="EK31">
            <v>360159092</v>
          </cell>
          <cell r="EL31">
            <v>408177128</v>
          </cell>
          <cell r="EM31">
            <v>3088275462</v>
          </cell>
          <cell r="EN31">
            <v>118900504</v>
          </cell>
          <cell r="EO31">
            <v>284155981</v>
          </cell>
          <cell r="EP31">
            <v>265912373</v>
          </cell>
          <cell r="EQ31">
            <v>668968858</v>
          </cell>
          <cell r="ER31">
            <v>282147344</v>
          </cell>
          <cell r="ES31">
            <v>3778599934</v>
          </cell>
          <cell r="ET31">
            <v>525890164</v>
          </cell>
          <cell r="EU31">
            <v>406520737</v>
          </cell>
          <cell r="EV31">
            <v>932410901</v>
          </cell>
          <cell r="EW31">
            <v>5379979693</v>
          </cell>
          <cell r="EX31">
            <v>189884932</v>
          </cell>
          <cell r="EY31">
            <v>7600627166</v>
          </cell>
          <cell r="EZ31">
            <v>0</v>
          </cell>
          <cell r="FA31">
            <v>7602247468</v>
          </cell>
          <cell r="FB31">
            <v>1963950</v>
          </cell>
          <cell r="FC31">
            <v>63557</v>
          </cell>
          <cell r="FD31">
            <v>29172</v>
          </cell>
          <cell r="FE31">
            <v>1467087</v>
          </cell>
          <cell r="FF31">
            <v>1780</v>
          </cell>
          <cell r="FG31">
            <v>31717663</v>
          </cell>
          <cell r="FH31">
            <v>7713235759</v>
          </cell>
        </row>
        <row r="32">
          <cell r="B32">
            <v>186612024</v>
          </cell>
          <cell r="C32">
            <v>11819322</v>
          </cell>
          <cell r="D32">
            <v>14168492</v>
          </cell>
          <cell r="E32">
            <v>212599838</v>
          </cell>
          <cell r="F32">
            <v>968552</v>
          </cell>
          <cell r="G32">
            <v>7912261</v>
          </cell>
          <cell r="H32">
            <v>0</v>
          </cell>
          <cell r="I32">
            <v>8880813</v>
          </cell>
          <cell r="J32">
            <v>0</v>
          </cell>
          <cell r="K32">
            <v>11231439</v>
          </cell>
          <cell r="L32">
            <v>11231439</v>
          </cell>
          <cell r="M32">
            <v>20112252</v>
          </cell>
          <cell r="N32">
            <v>268117032</v>
          </cell>
          <cell r="O32">
            <v>55086111</v>
          </cell>
          <cell r="P32">
            <v>323203143</v>
          </cell>
          <cell r="Q32">
            <v>93683577</v>
          </cell>
          <cell r="R32">
            <v>131966729</v>
          </cell>
          <cell r="S32">
            <v>225650306</v>
          </cell>
          <cell r="T32">
            <v>77869889</v>
          </cell>
          <cell r="U32">
            <v>303520195</v>
          </cell>
          <cell r="V32">
            <v>101324841</v>
          </cell>
          <cell r="W32">
            <v>153943605</v>
          </cell>
          <cell r="X32">
            <v>23204712</v>
          </cell>
          <cell r="Y32">
            <v>177148317</v>
          </cell>
          <cell r="Z32">
            <v>3842574</v>
          </cell>
          <cell r="AA32">
            <v>811643624</v>
          </cell>
          <cell r="AB32">
            <v>168982801</v>
          </cell>
          <cell r="AC32">
            <v>35765221</v>
          </cell>
          <cell r="AD32">
            <v>213077858</v>
          </cell>
          <cell r="AE32">
            <v>96760721</v>
          </cell>
          <cell r="AF32">
            <v>309838579</v>
          </cell>
          <cell r="AG32">
            <v>551037045</v>
          </cell>
          <cell r="AH32">
            <v>109311994</v>
          </cell>
          <cell r="AI32">
            <v>215925396</v>
          </cell>
          <cell r="AJ32">
            <v>307114232</v>
          </cell>
          <cell r="AK32">
            <v>632351622</v>
          </cell>
          <cell r="AL32">
            <v>173335513</v>
          </cell>
          <cell r="AM32">
            <v>1034211137</v>
          </cell>
          <cell r="AN32">
            <v>1104305482</v>
          </cell>
          <cell r="AO32">
            <v>68944144</v>
          </cell>
          <cell r="AP32">
            <v>1173249626</v>
          </cell>
          <cell r="AQ32">
            <v>2839812385</v>
          </cell>
          <cell r="AR32">
            <v>93375347</v>
          </cell>
          <cell r="AS32">
            <v>4858618448</v>
          </cell>
          <cell r="AT32">
            <v>7166888</v>
          </cell>
          <cell r="AU32">
            <v>4885897588</v>
          </cell>
          <cell r="AV32">
            <v>15528448</v>
          </cell>
          <cell r="AW32">
            <v>149076</v>
          </cell>
          <cell r="AX32">
            <v>0</v>
          </cell>
          <cell r="AY32">
            <v>1523553</v>
          </cell>
          <cell r="AZ32">
            <v>0</v>
          </cell>
          <cell r="BA32">
            <v>126127301</v>
          </cell>
          <cell r="BB32">
            <v>5241825804</v>
          </cell>
          <cell r="DH32">
            <v>83873658</v>
          </cell>
          <cell r="DI32">
            <v>186432</v>
          </cell>
          <cell r="DJ32">
            <v>315036</v>
          </cell>
          <cell r="DK32">
            <v>84375126</v>
          </cell>
          <cell r="DL32">
            <v>94921</v>
          </cell>
          <cell r="DM32">
            <v>0</v>
          </cell>
          <cell r="DN32">
            <v>0</v>
          </cell>
          <cell r="DO32">
            <v>94921</v>
          </cell>
          <cell r="DP32">
            <v>833406</v>
          </cell>
          <cell r="DQ32">
            <v>1179873</v>
          </cell>
          <cell r="DR32">
            <v>2013279</v>
          </cell>
          <cell r="DS32">
            <v>2108200</v>
          </cell>
          <cell r="DT32">
            <v>175791193</v>
          </cell>
          <cell r="DU32">
            <v>6874</v>
          </cell>
          <cell r="DV32">
            <v>175798067</v>
          </cell>
          <cell r="DW32">
            <v>158554347</v>
          </cell>
          <cell r="DX32">
            <v>384399219</v>
          </cell>
          <cell r="DY32">
            <v>542953566</v>
          </cell>
          <cell r="DZ32">
            <v>183342671</v>
          </cell>
          <cell r="EA32">
            <v>726296237</v>
          </cell>
          <cell r="EB32">
            <v>20997502</v>
          </cell>
          <cell r="EC32">
            <v>36572188</v>
          </cell>
          <cell r="ED32">
            <v>24592645</v>
          </cell>
          <cell r="EE32">
            <v>61164833</v>
          </cell>
          <cell r="EF32">
            <v>2113006</v>
          </cell>
          <cell r="EG32">
            <v>434298587</v>
          </cell>
          <cell r="EH32">
            <v>261680471</v>
          </cell>
          <cell r="EI32">
            <v>299619828</v>
          </cell>
          <cell r="EJ32">
            <v>46438264</v>
          </cell>
          <cell r="EK32">
            <v>341669454</v>
          </cell>
          <cell r="EL32">
            <v>388107718</v>
          </cell>
          <cell r="EM32">
            <v>3148497759</v>
          </cell>
          <cell r="EN32">
            <v>129652427</v>
          </cell>
          <cell r="EO32">
            <v>287925293</v>
          </cell>
          <cell r="EP32">
            <v>273380608</v>
          </cell>
          <cell r="EQ32">
            <v>690958328</v>
          </cell>
          <cell r="ER32">
            <v>241653268</v>
          </cell>
          <cell r="ES32">
            <v>3778258745</v>
          </cell>
          <cell r="ET32">
            <v>667216021</v>
          </cell>
          <cell r="EU32">
            <v>398090964</v>
          </cell>
          <cell r="EV32">
            <v>1065306985</v>
          </cell>
          <cell r="EW32">
            <v>5534524058</v>
          </cell>
          <cell r="EX32">
            <v>177489832</v>
          </cell>
          <cell r="EY32">
            <v>7693982421</v>
          </cell>
          <cell r="EZ32">
            <v>0</v>
          </cell>
          <cell r="FA32">
            <v>7696090621</v>
          </cell>
          <cell r="FB32">
            <v>2686285</v>
          </cell>
          <cell r="FC32">
            <v>129759</v>
          </cell>
          <cell r="FD32">
            <v>0</v>
          </cell>
          <cell r="FE32">
            <v>1266403</v>
          </cell>
          <cell r="FF32">
            <v>13750</v>
          </cell>
          <cell r="FG32">
            <v>90057166</v>
          </cell>
          <cell r="FH32">
            <v>7874619110</v>
          </cell>
        </row>
        <row r="34">
          <cell r="B34">
            <v>174211362</v>
          </cell>
          <cell r="C34">
            <v>12261154</v>
          </cell>
          <cell r="D34">
            <v>12312495</v>
          </cell>
          <cell r="E34">
            <v>198785011</v>
          </cell>
          <cell r="F34">
            <v>760386</v>
          </cell>
          <cell r="G34">
            <v>51939610</v>
          </cell>
          <cell r="H34">
            <v>0</v>
          </cell>
          <cell r="I34">
            <v>52699996</v>
          </cell>
          <cell r="J34">
            <v>3561</v>
          </cell>
          <cell r="K34">
            <v>10655575</v>
          </cell>
          <cell r="L34">
            <v>10659136</v>
          </cell>
          <cell r="M34">
            <v>63359132</v>
          </cell>
          <cell r="N34">
            <v>315134184</v>
          </cell>
          <cell r="O34">
            <v>8744609</v>
          </cell>
          <cell r="P34">
            <v>323878793</v>
          </cell>
          <cell r="Q34">
            <v>94916137</v>
          </cell>
          <cell r="R34">
            <v>154402991</v>
          </cell>
          <cell r="S34">
            <v>249319128</v>
          </cell>
          <cell r="T34">
            <v>122596496</v>
          </cell>
          <cell r="U34">
            <v>371915624</v>
          </cell>
          <cell r="V34">
            <v>118967577</v>
          </cell>
          <cell r="W34">
            <v>165237158</v>
          </cell>
          <cell r="X34">
            <v>19672377</v>
          </cell>
          <cell r="Y34">
            <v>184909535</v>
          </cell>
          <cell r="Z34">
            <v>3626068</v>
          </cell>
          <cell r="AA34">
            <v>765803679</v>
          </cell>
          <cell r="AB34">
            <v>207692363</v>
          </cell>
          <cell r="AC34">
            <v>42525468</v>
          </cell>
          <cell r="AD34">
            <v>267206232</v>
          </cell>
          <cell r="AE34">
            <v>113738496</v>
          </cell>
          <cell r="AF34">
            <v>380944728</v>
          </cell>
          <cell r="AG34">
            <v>691324116</v>
          </cell>
          <cell r="AH34">
            <v>87740255</v>
          </cell>
          <cell r="AI34">
            <v>257836626</v>
          </cell>
          <cell r="AJ34">
            <v>260999462</v>
          </cell>
          <cell r="AK34">
            <v>606576343</v>
          </cell>
          <cell r="AL34">
            <v>206454205</v>
          </cell>
          <cell r="AM34">
            <v>1278723049</v>
          </cell>
          <cell r="AN34">
            <v>1233139262</v>
          </cell>
          <cell r="AO34">
            <v>82122591</v>
          </cell>
          <cell r="AP34">
            <v>1315261853</v>
          </cell>
          <cell r="AQ34">
            <v>3200561245</v>
          </cell>
          <cell r="AR34">
            <v>104432177</v>
          </cell>
          <cell r="AS34">
            <v>5324312529</v>
          </cell>
          <cell r="AT34">
            <v>8228782</v>
          </cell>
          <cell r="AU34">
            <v>5395900443</v>
          </cell>
          <cell r="AV34">
            <v>9399955</v>
          </cell>
          <cell r="AW34">
            <v>519215</v>
          </cell>
          <cell r="AX34">
            <v>0</v>
          </cell>
          <cell r="AY34">
            <v>1545402</v>
          </cell>
          <cell r="AZ34">
            <v>675</v>
          </cell>
          <cell r="BA34">
            <v>7081571</v>
          </cell>
          <cell r="BB34">
            <v>5613232272</v>
          </cell>
          <cell r="DH34">
            <v>94496570</v>
          </cell>
          <cell r="DI34">
            <v>40007</v>
          </cell>
          <cell r="DJ34">
            <v>215680</v>
          </cell>
          <cell r="DK34">
            <v>94752257</v>
          </cell>
          <cell r="DL34">
            <v>97931</v>
          </cell>
          <cell r="DM34">
            <v>7951</v>
          </cell>
          <cell r="DN34">
            <v>0</v>
          </cell>
          <cell r="DO34">
            <v>105882</v>
          </cell>
          <cell r="DP34">
            <v>256061</v>
          </cell>
          <cell r="DQ34">
            <v>3046836</v>
          </cell>
          <cell r="DR34">
            <v>3302897</v>
          </cell>
          <cell r="DS34">
            <v>3408779</v>
          </cell>
          <cell r="DT34">
            <v>182936477</v>
          </cell>
          <cell r="DU34">
            <v>0</v>
          </cell>
          <cell r="DV34">
            <v>182936477</v>
          </cell>
          <cell r="DW34">
            <v>177583072</v>
          </cell>
          <cell r="DX34">
            <v>398276725</v>
          </cell>
          <cell r="DY34">
            <v>575859797</v>
          </cell>
          <cell r="DZ34">
            <v>212208663</v>
          </cell>
          <cell r="EA34">
            <v>788068460</v>
          </cell>
          <cell r="EB34">
            <v>17276676</v>
          </cell>
          <cell r="EC34">
            <v>43722662</v>
          </cell>
          <cell r="ED34">
            <v>22269353</v>
          </cell>
          <cell r="EE34">
            <v>65992015</v>
          </cell>
          <cell r="EF34">
            <v>2940267</v>
          </cell>
          <cell r="EG34">
            <v>499842907</v>
          </cell>
          <cell r="EH34">
            <v>303409648</v>
          </cell>
          <cell r="EI34">
            <v>291561151</v>
          </cell>
          <cell r="EJ34">
            <v>72071397</v>
          </cell>
          <cell r="EK34">
            <v>371097797</v>
          </cell>
          <cell r="EL34">
            <v>443169194</v>
          </cell>
          <cell r="EM34">
            <v>4113662685</v>
          </cell>
          <cell r="EN34">
            <v>101956981</v>
          </cell>
          <cell r="EO34">
            <v>376773077</v>
          </cell>
          <cell r="EP34">
            <v>277545694</v>
          </cell>
          <cell r="EQ34">
            <v>756275752</v>
          </cell>
          <cell r="ER34">
            <v>289351414</v>
          </cell>
          <cell r="ES34">
            <v>4846183293</v>
          </cell>
          <cell r="ET34">
            <v>854507093</v>
          </cell>
          <cell r="EU34">
            <v>390121469</v>
          </cell>
          <cell r="EV34">
            <v>1244628562</v>
          </cell>
          <cell r="EW34">
            <v>6847087607</v>
          </cell>
          <cell r="EX34">
            <v>202114523</v>
          </cell>
          <cell r="EY34">
            <v>9201229731</v>
          </cell>
          <cell r="EZ34">
            <v>0</v>
          </cell>
          <cell r="FA34">
            <v>9204638510</v>
          </cell>
          <cell r="FB34">
            <v>5212203</v>
          </cell>
          <cell r="FC34">
            <v>193526</v>
          </cell>
          <cell r="FD34">
            <v>5620</v>
          </cell>
          <cell r="FE34">
            <v>540649</v>
          </cell>
          <cell r="FF34">
            <v>71993</v>
          </cell>
          <cell r="FG34">
            <v>1247651</v>
          </cell>
          <cell r="FH34">
            <v>9306662409</v>
          </cell>
        </row>
        <row r="51">
          <cell r="A51" t="str">
            <v>(2) I dati 2004 non sono comprensivi delle stime mensili dei dati trimestrali ed annuali delle dichiarazioni al di sotto della soglia di assimilazione. Gli operatori che effettuano scambi con l'estero per un totale superiore alle </v>
          </cell>
        </row>
        <row r="52">
          <cell r="A52" t="str">
            <v>alle soglie di assimilazione coprono circa il 97 per cento degli scambi, pur rappresentando circa il 27 per cento del totale degli operatori. Il confronto con gli anni retrospettivi si può effettuare solo rispetto al 2003, in quanto </v>
          </cell>
        </row>
        <row r="53">
          <cell r="A53" t="str">
            <v>da detto anno è possibile scorporare la quota al di sotto della soglia di assimilazione, togliendola dalla voce QQ99. Per l'export sono 86.998.550 euro, per l'import 117.014.279 euro.</v>
          </cell>
        </row>
        <row r="54">
          <cell r="A54" t="str">
            <v>Il mutamento della statistica si deve all'adozione dal 2005 del regolamento base dell'Unione europea n. 638/2004 e di quello di applicazione n. 1982/2004, che impone la trasmissione mensile ad Eurostat del complesso degli scambi</v>
          </cell>
        </row>
        <row r="55">
          <cell r="A55" t="str">
            <v>mensili effettuati da tutti gli operatori commerciali, e quindi la trasmissione dei dati provenienti dalle dichiarazioni mensili e dalle stime delle dichiarazioni trimestrali ed annuali affettuate per il mese di riferimento.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L37"/>
  <sheetViews>
    <sheetView tabSelected="1" zoomScalePageLayoutView="0" workbookViewId="0" topLeftCell="A1">
      <selection activeCell="B2" sqref="B2:K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1" ht="15.75" customHeight="1">
      <c r="B2" s="97" t="s">
        <v>72</v>
      </c>
      <c r="C2" s="97"/>
      <c r="D2" s="97"/>
      <c r="E2" s="97"/>
      <c r="F2" s="97"/>
      <c r="G2" s="97"/>
      <c r="H2" s="97"/>
      <c r="I2" s="97"/>
      <c r="J2" s="97"/>
      <c r="K2" s="97"/>
    </row>
    <row r="3" spans="2:11" ht="15.75" customHeight="1">
      <c r="B3" s="96" t="s">
        <v>39</v>
      </c>
      <c r="C3" s="96"/>
      <c r="D3" s="96"/>
      <c r="E3" s="96"/>
      <c r="F3" s="96"/>
      <c r="G3" s="96"/>
      <c r="H3" s="96"/>
      <c r="I3" s="96"/>
      <c r="J3" s="96"/>
      <c r="K3" s="96"/>
    </row>
    <row r="4" spans="2:11" ht="15.75" customHeight="1">
      <c r="B4" s="98" t="s">
        <v>7</v>
      </c>
      <c r="C4" s="98"/>
      <c r="D4" s="98"/>
      <c r="E4" s="98"/>
      <c r="F4" s="98"/>
      <c r="G4" s="98"/>
      <c r="H4" s="98"/>
      <c r="I4" s="98"/>
      <c r="J4" s="98"/>
      <c r="K4" s="98"/>
    </row>
    <row r="5" spans="2:11" ht="15.75" customHeight="1">
      <c r="B5" s="98" t="s">
        <v>0</v>
      </c>
      <c r="C5" s="98"/>
      <c r="D5" s="98"/>
      <c r="E5" s="98"/>
      <c r="F5" s="98"/>
      <c r="G5" s="98"/>
      <c r="H5" s="98"/>
      <c r="I5" s="98"/>
      <c r="J5" s="98"/>
      <c r="K5" s="98"/>
    </row>
    <row r="6" spans="2:6" ht="6.75" customHeight="1" thickBot="1">
      <c r="B6" s="3"/>
      <c r="C6" s="3"/>
      <c r="D6" s="3"/>
      <c r="E6" s="3"/>
      <c r="F6" s="3"/>
    </row>
    <row r="7" spans="2:12" ht="16.5" customHeight="1" thickBot="1">
      <c r="B7" s="99" t="s">
        <v>1</v>
      </c>
      <c r="C7" s="101">
        <v>2016</v>
      </c>
      <c r="D7" s="101"/>
      <c r="E7" s="102" t="s">
        <v>34</v>
      </c>
      <c r="F7" s="103"/>
      <c r="G7" s="91" t="s">
        <v>2</v>
      </c>
      <c r="H7" s="92"/>
      <c r="I7" s="91" t="s">
        <v>3</v>
      </c>
      <c r="J7" s="93"/>
      <c r="K7" s="92"/>
      <c r="L7" s="94" t="s">
        <v>35</v>
      </c>
    </row>
    <row r="8" spans="2:12" ht="15.75" customHeight="1" thickBot="1">
      <c r="B8" s="100"/>
      <c r="C8" s="4" t="s">
        <v>4</v>
      </c>
      <c r="D8" s="4" t="s">
        <v>5</v>
      </c>
      <c r="E8" s="41" t="s">
        <v>4</v>
      </c>
      <c r="F8" s="42" t="s">
        <v>5</v>
      </c>
      <c r="G8" s="43">
        <v>2016</v>
      </c>
      <c r="H8" s="30">
        <v>2017</v>
      </c>
      <c r="I8" s="43" t="s">
        <v>4</v>
      </c>
      <c r="J8" s="44" t="s">
        <v>5</v>
      </c>
      <c r="K8" s="42" t="s">
        <v>2</v>
      </c>
      <c r="L8" s="95"/>
    </row>
    <row r="9" spans="2:12" s="15" customFormat="1" ht="24" customHeight="1">
      <c r="B9" s="5" t="s">
        <v>8</v>
      </c>
      <c r="C9" s="12">
        <v>1441</v>
      </c>
      <c r="D9" s="12">
        <v>1850285</v>
      </c>
      <c r="E9" s="33">
        <v>15312</v>
      </c>
      <c r="F9" s="34">
        <v>1567705</v>
      </c>
      <c r="G9" s="12">
        <f>D9-C9</f>
        <v>1848844</v>
      </c>
      <c r="H9" s="22">
        <f>F9-E9</f>
        <v>1552393</v>
      </c>
      <c r="I9" s="13">
        <f aca="true" t="shared" si="0" ref="I9:J11">(E9-C9)/C9*100</f>
        <v>962.5954198473282</v>
      </c>
      <c r="J9" s="31">
        <f t="shared" si="0"/>
        <v>-15.27224184382406</v>
      </c>
      <c r="K9" s="14">
        <f>(H9-G9)/G9*100</f>
        <v>-16.034397710136712</v>
      </c>
      <c r="L9" s="25">
        <f aca="true" t="shared" si="1" ref="L9:L31">F9/$F$32</f>
        <v>0.003891497202540737</v>
      </c>
    </row>
    <row r="10" spans="2:12" s="15" customFormat="1" ht="24" customHeight="1">
      <c r="B10" s="5" t="s">
        <v>9</v>
      </c>
      <c r="C10" s="12">
        <v>0</v>
      </c>
      <c r="D10" s="12">
        <v>0</v>
      </c>
      <c r="E10" s="33">
        <v>0</v>
      </c>
      <c r="F10" s="34">
        <v>0</v>
      </c>
      <c r="G10" s="12">
        <f aca="true" t="shared" si="2" ref="G10:G23">D10-C10</f>
        <v>0</v>
      </c>
      <c r="H10" s="22">
        <f aca="true" t="shared" si="3" ref="H10:H23">F10-E10</f>
        <v>0</v>
      </c>
      <c r="I10" s="60" t="s">
        <v>31</v>
      </c>
      <c r="J10" s="61" t="s">
        <v>31</v>
      </c>
      <c r="K10" s="62" t="s">
        <v>31</v>
      </c>
      <c r="L10" s="26">
        <f t="shared" si="1"/>
        <v>0</v>
      </c>
    </row>
    <row r="11" spans="2:12" s="15" customFormat="1" ht="24" customHeight="1">
      <c r="B11" s="5" t="s">
        <v>10</v>
      </c>
      <c r="C11" s="12">
        <v>76063541</v>
      </c>
      <c r="D11" s="12">
        <v>302258834</v>
      </c>
      <c r="E11" s="33">
        <v>96556963</v>
      </c>
      <c r="F11" s="34">
        <v>400557432</v>
      </c>
      <c r="G11" s="12">
        <f t="shared" si="2"/>
        <v>226195293</v>
      </c>
      <c r="H11" s="22">
        <f t="shared" si="3"/>
        <v>304000469</v>
      </c>
      <c r="I11" s="13">
        <f t="shared" si="0"/>
        <v>26.9425032421249</v>
      </c>
      <c r="J11" s="31">
        <f t="shared" si="0"/>
        <v>32.521331700763454</v>
      </c>
      <c r="K11" s="14">
        <f>(H11-G11)/G11*100</f>
        <v>34.397345306385304</v>
      </c>
      <c r="L11" s="26">
        <f t="shared" si="1"/>
        <v>0.9942993905644886</v>
      </c>
    </row>
    <row r="12" spans="2:12" ht="19.5" customHeight="1">
      <c r="B12" s="11" t="s">
        <v>11</v>
      </c>
      <c r="C12" s="17">
        <v>7761</v>
      </c>
      <c r="D12" s="17">
        <v>12440081</v>
      </c>
      <c r="E12" s="35">
        <v>23447</v>
      </c>
      <c r="F12" s="36">
        <v>14394380</v>
      </c>
      <c r="G12" s="17">
        <f t="shared" si="2"/>
        <v>12432320</v>
      </c>
      <c r="H12" s="23">
        <f t="shared" si="3"/>
        <v>14370933</v>
      </c>
      <c r="I12" s="18">
        <f aca="true" t="shared" si="4" ref="I12:I24">(E12-C12)/C12*100</f>
        <v>202.11312975132068</v>
      </c>
      <c r="J12" s="32">
        <f>(F12-D12)/D12*100</f>
        <v>15.709696745543699</v>
      </c>
      <c r="K12" s="19">
        <f>(H12-G12)/G12*100</f>
        <v>15.593332539702967</v>
      </c>
      <c r="L12" s="27">
        <f t="shared" si="1"/>
        <v>0.03573101412721675</v>
      </c>
    </row>
    <row r="13" spans="2:12" ht="19.5" customHeight="1">
      <c r="B13" s="11" t="s">
        <v>12</v>
      </c>
      <c r="C13" s="17">
        <v>1402041</v>
      </c>
      <c r="D13" s="17">
        <v>84532547</v>
      </c>
      <c r="E13" s="35">
        <v>949354</v>
      </c>
      <c r="F13" s="36">
        <v>89249038</v>
      </c>
      <c r="G13" s="17">
        <f t="shared" si="2"/>
        <v>83130506</v>
      </c>
      <c r="H13" s="23">
        <f t="shared" si="3"/>
        <v>88299684</v>
      </c>
      <c r="I13" s="18">
        <f t="shared" si="4"/>
        <v>-32.287714838581756</v>
      </c>
      <c r="J13" s="32">
        <f aca="true" t="shared" si="5" ref="J13:J29">(F13-D13)/D13*100</f>
        <v>5.579497090037995</v>
      </c>
      <c r="K13" s="19">
        <f aca="true" t="shared" si="6" ref="K13:K29">(H13-G13)/G13*100</f>
        <v>6.218148124829169</v>
      </c>
      <c r="L13" s="27">
        <f t="shared" si="1"/>
        <v>0.2215419238354486</v>
      </c>
    </row>
    <row r="14" spans="2:12" ht="19.5" customHeight="1">
      <c r="B14" s="11" t="s">
        <v>13</v>
      </c>
      <c r="C14" s="17">
        <v>144682</v>
      </c>
      <c r="D14" s="17">
        <v>592863</v>
      </c>
      <c r="E14" s="35">
        <v>424027</v>
      </c>
      <c r="F14" s="36">
        <v>249584</v>
      </c>
      <c r="G14" s="17">
        <f t="shared" si="2"/>
        <v>448181</v>
      </c>
      <c r="H14" s="23">
        <f t="shared" si="3"/>
        <v>-174443</v>
      </c>
      <c r="I14" s="18">
        <f t="shared" si="4"/>
        <v>193.07515793256934</v>
      </c>
      <c r="J14" s="32">
        <f t="shared" si="5"/>
        <v>-57.90190988474572</v>
      </c>
      <c r="K14" s="19">
        <f t="shared" si="6"/>
        <v>-138.92244428032424</v>
      </c>
      <c r="L14" s="27">
        <f t="shared" si="1"/>
        <v>0.000619539669643796</v>
      </c>
    </row>
    <row r="15" spans="2:12" ht="19.5" customHeight="1">
      <c r="B15" s="11" t="s">
        <v>29</v>
      </c>
      <c r="C15" s="17">
        <v>0</v>
      </c>
      <c r="D15" s="17">
        <v>0</v>
      </c>
      <c r="E15" s="35">
        <v>0</v>
      </c>
      <c r="F15" s="36">
        <v>2199</v>
      </c>
      <c r="G15" s="17">
        <f>D15-C15</f>
        <v>0</v>
      </c>
      <c r="H15" s="23">
        <f>F15-E15</f>
        <v>2199</v>
      </c>
      <c r="I15" s="66" t="s">
        <v>31</v>
      </c>
      <c r="J15" s="32">
        <v>100</v>
      </c>
      <c r="K15" s="19">
        <v>100</v>
      </c>
      <c r="L15" s="27">
        <f t="shared" si="1"/>
        <v>5.458553967989565E-06</v>
      </c>
    </row>
    <row r="16" spans="2:12" ht="19.5" customHeight="1">
      <c r="B16" s="11" t="s">
        <v>14</v>
      </c>
      <c r="C16" s="17">
        <v>5149740</v>
      </c>
      <c r="D16" s="17">
        <v>2694548</v>
      </c>
      <c r="E16" s="35">
        <v>5143407</v>
      </c>
      <c r="F16" s="36">
        <v>2974203</v>
      </c>
      <c r="G16" s="17">
        <f t="shared" si="2"/>
        <v>-2455192</v>
      </c>
      <c r="H16" s="23">
        <f t="shared" si="3"/>
        <v>-2169204</v>
      </c>
      <c r="I16" s="18">
        <f t="shared" si="4"/>
        <v>-0.12297708233813746</v>
      </c>
      <c r="J16" s="32">
        <f t="shared" si="5"/>
        <v>10.378549574919429</v>
      </c>
      <c r="K16" s="19">
        <f t="shared" si="6"/>
        <v>-11.648294715851144</v>
      </c>
      <c r="L16" s="27">
        <f t="shared" si="1"/>
        <v>0.00738283200875692</v>
      </c>
    </row>
    <row r="17" spans="2:12" ht="19.5" customHeight="1">
      <c r="B17" s="11" t="s">
        <v>15</v>
      </c>
      <c r="C17" s="17">
        <v>40593</v>
      </c>
      <c r="D17" s="17">
        <v>494183</v>
      </c>
      <c r="E17" s="35">
        <v>11461</v>
      </c>
      <c r="F17" s="36">
        <v>594778</v>
      </c>
      <c r="G17" s="17">
        <f t="shared" si="2"/>
        <v>453590</v>
      </c>
      <c r="H17" s="23">
        <f t="shared" si="3"/>
        <v>583317</v>
      </c>
      <c r="I17" s="18">
        <f t="shared" si="4"/>
        <v>-71.76606804128791</v>
      </c>
      <c r="J17" s="32">
        <f t="shared" si="5"/>
        <v>20.35581960528792</v>
      </c>
      <c r="K17" s="19">
        <f t="shared" si="6"/>
        <v>28.600057320487664</v>
      </c>
      <c r="L17" s="27">
        <f t="shared" si="1"/>
        <v>0.0014764110104469748</v>
      </c>
    </row>
    <row r="18" spans="2:12" ht="19.5" customHeight="1">
      <c r="B18" s="11" t="s">
        <v>16</v>
      </c>
      <c r="C18" s="17">
        <v>1533618</v>
      </c>
      <c r="D18" s="17">
        <v>4105232</v>
      </c>
      <c r="E18" s="35">
        <v>2631459</v>
      </c>
      <c r="F18" s="36">
        <v>3322377</v>
      </c>
      <c r="G18" s="17">
        <f t="shared" si="2"/>
        <v>2571614</v>
      </c>
      <c r="H18" s="23">
        <f t="shared" si="3"/>
        <v>690918</v>
      </c>
      <c r="I18" s="18">
        <f t="shared" si="4"/>
        <v>71.58503616937203</v>
      </c>
      <c r="J18" s="32">
        <f t="shared" si="5"/>
        <v>-19.069689605849316</v>
      </c>
      <c r="K18" s="19">
        <f t="shared" si="6"/>
        <v>-73.13290408280558</v>
      </c>
      <c r="L18" s="27">
        <f t="shared" si="1"/>
        <v>0.008247100571399393</v>
      </c>
    </row>
    <row r="19" spans="2:12" ht="19.5" customHeight="1">
      <c r="B19" s="11" t="s">
        <v>17</v>
      </c>
      <c r="C19" s="17">
        <v>1765386</v>
      </c>
      <c r="D19" s="17">
        <v>1987703</v>
      </c>
      <c r="E19" s="35">
        <v>2601524</v>
      </c>
      <c r="F19" s="36">
        <v>3527226</v>
      </c>
      <c r="G19" s="17">
        <f t="shared" si="2"/>
        <v>222317</v>
      </c>
      <c r="H19" s="23">
        <f t="shared" si="3"/>
        <v>925702</v>
      </c>
      <c r="I19" s="18">
        <f t="shared" si="4"/>
        <v>47.36289967179982</v>
      </c>
      <c r="J19" s="32">
        <f t="shared" si="5"/>
        <v>77.45236587156128</v>
      </c>
      <c r="K19" s="19">
        <f t="shared" si="6"/>
        <v>316.3883103856205</v>
      </c>
      <c r="L19" s="27">
        <f t="shared" si="1"/>
        <v>0.008755595033331497</v>
      </c>
    </row>
    <row r="20" spans="2:12" ht="19.5" customHeight="1">
      <c r="B20" s="11" t="s">
        <v>18</v>
      </c>
      <c r="C20" s="17">
        <v>4095513</v>
      </c>
      <c r="D20" s="17">
        <v>22739958</v>
      </c>
      <c r="E20" s="35">
        <v>4663392</v>
      </c>
      <c r="F20" s="36">
        <v>29298759</v>
      </c>
      <c r="G20" s="17">
        <f t="shared" si="2"/>
        <v>18644445</v>
      </c>
      <c r="H20" s="23">
        <f t="shared" si="3"/>
        <v>24635367</v>
      </c>
      <c r="I20" s="18">
        <f t="shared" si="4"/>
        <v>13.865882003060422</v>
      </c>
      <c r="J20" s="32">
        <f t="shared" si="5"/>
        <v>28.84262583070734</v>
      </c>
      <c r="K20" s="19">
        <f t="shared" si="6"/>
        <v>32.132476992476846</v>
      </c>
      <c r="L20" s="27">
        <f t="shared" si="1"/>
        <v>0.07272799326813097</v>
      </c>
    </row>
    <row r="21" spans="2:12" ht="19.5" customHeight="1">
      <c r="B21" s="11" t="s">
        <v>19</v>
      </c>
      <c r="C21" s="17">
        <v>5147165</v>
      </c>
      <c r="D21" s="17">
        <v>4686598</v>
      </c>
      <c r="E21" s="35">
        <v>5687914</v>
      </c>
      <c r="F21" s="36">
        <v>4464016</v>
      </c>
      <c r="G21" s="17">
        <f t="shared" si="2"/>
        <v>-460567</v>
      </c>
      <c r="H21" s="23">
        <f t="shared" si="3"/>
        <v>-1223898</v>
      </c>
      <c r="I21" s="18">
        <f t="shared" si="4"/>
        <v>10.505763852528528</v>
      </c>
      <c r="J21" s="32">
        <f t="shared" si="5"/>
        <v>-4.749329897721119</v>
      </c>
      <c r="K21" s="19">
        <f t="shared" si="6"/>
        <v>165.73723258505277</v>
      </c>
      <c r="L21" s="27">
        <f t="shared" si="1"/>
        <v>0.011080978740322376</v>
      </c>
    </row>
    <row r="22" spans="2:12" ht="19.5" customHeight="1">
      <c r="B22" s="11" t="s">
        <v>20</v>
      </c>
      <c r="C22" s="17">
        <v>31421269</v>
      </c>
      <c r="D22" s="17">
        <v>43428313</v>
      </c>
      <c r="E22" s="35">
        <v>45529465</v>
      </c>
      <c r="F22" s="36">
        <v>101249805</v>
      </c>
      <c r="G22" s="17">
        <f t="shared" si="2"/>
        <v>12007044</v>
      </c>
      <c r="H22" s="23">
        <f t="shared" si="3"/>
        <v>55720340</v>
      </c>
      <c r="I22" s="18">
        <f t="shared" si="4"/>
        <v>44.90014709463198</v>
      </c>
      <c r="J22" s="32">
        <f t="shared" si="5"/>
        <v>133.14238570584124</v>
      </c>
      <c r="K22" s="19">
        <f t="shared" si="6"/>
        <v>364.0637612388195</v>
      </c>
      <c r="L22" s="27">
        <f t="shared" si="1"/>
        <v>0.2513312982450749</v>
      </c>
    </row>
    <row r="23" spans="2:12" ht="19.5" customHeight="1">
      <c r="B23" s="11" t="s">
        <v>21</v>
      </c>
      <c r="C23" s="17">
        <v>12584728</v>
      </c>
      <c r="D23" s="17">
        <v>122588822</v>
      </c>
      <c r="E23" s="35">
        <v>14679587</v>
      </c>
      <c r="F23" s="36">
        <v>148899816</v>
      </c>
      <c r="G23" s="17">
        <f t="shared" si="2"/>
        <v>110004094</v>
      </c>
      <c r="H23" s="23">
        <f t="shared" si="3"/>
        <v>134220229</v>
      </c>
      <c r="I23" s="18">
        <f t="shared" si="4"/>
        <v>16.646041138115976</v>
      </c>
      <c r="J23" s="32">
        <f t="shared" si="5"/>
        <v>21.46280025433314</v>
      </c>
      <c r="K23" s="19">
        <f t="shared" si="6"/>
        <v>22.013848866388557</v>
      </c>
      <c r="L23" s="27">
        <f t="shared" si="1"/>
        <v>0.36961240630273584</v>
      </c>
    </row>
    <row r="24" spans="2:12" ht="19.5" customHeight="1">
      <c r="B24" s="11" t="s">
        <v>22</v>
      </c>
      <c r="C24" s="17">
        <v>12771045</v>
      </c>
      <c r="D24" s="17">
        <v>1967986</v>
      </c>
      <c r="E24" s="35">
        <v>14211926</v>
      </c>
      <c r="F24" s="36">
        <v>2331251</v>
      </c>
      <c r="G24" s="17">
        <f aca="true" t="shared" si="7" ref="G24:G33">D24-C24</f>
        <v>-10803059</v>
      </c>
      <c r="H24" s="23">
        <f aca="true" t="shared" si="8" ref="H24:H33">F24-E24</f>
        <v>-11880675</v>
      </c>
      <c r="I24" s="18">
        <f t="shared" si="4"/>
        <v>11.282404846275305</v>
      </c>
      <c r="J24" s="32">
        <f t="shared" si="5"/>
        <v>18.458718710397328</v>
      </c>
      <c r="K24" s="19">
        <f t="shared" si="6"/>
        <v>9.975100571051218</v>
      </c>
      <c r="L24" s="27">
        <f t="shared" si="1"/>
        <v>0.00578683919801257</v>
      </c>
    </row>
    <row r="25" spans="2:12" ht="19.5" customHeight="1">
      <c r="B25" s="5" t="s">
        <v>30</v>
      </c>
      <c r="C25" s="12">
        <v>0</v>
      </c>
      <c r="D25" s="12">
        <v>0</v>
      </c>
      <c r="E25" s="33">
        <v>0</v>
      </c>
      <c r="F25" s="34">
        <v>0</v>
      </c>
      <c r="G25" s="12">
        <f t="shared" si="7"/>
        <v>0</v>
      </c>
      <c r="H25" s="22">
        <f t="shared" si="8"/>
        <v>0</v>
      </c>
      <c r="I25" s="60" t="s">
        <v>31</v>
      </c>
      <c r="J25" s="61" t="s">
        <v>31</v>
      </c>
      <c r="K25" s="62" t="s">
        <v>31</v>
      </c>
      <c r="L25" s="26">
        <f t="shared" si="1"/>
        <v>0</v>
      </c>
    </row>
    <row r="26" spans="2:12" s="15" customFormat="1" ht="24" customHeight="1">
      <c r="B26" s="5" t="s">
        <v>23</v>
      </c>
      <c r="C26" s="12">
        <v>2128</v>
      </c>
      <c r="D26" s="12">
        <v>0</v>
      </c>
      <c r="E26" s="33">
        <v>0</v>
      </c>
      <c r="F26" s="34">
        <v>0</v>
      </c>
      <c r="G26" s="12">
        <f t="shared" si="7"/>
        <v>-2128</v>
      </c>
      <c r="H26" s="22">
        <f t="shared" si="8"/>
        <v>0</v>
      </c>
      <c r="I26" s="13">
        <f>(E26-C26)/C26*100</f>
        <v>-100</v>
      </c>
      <c r="J26" s="61" t="s">
        <v>31</v>
      </c>
      <c r="K26" s="14">
        <f>(H26-G26)/G26*100</f>
        <v>-100</v>
      </c>
      <c r="L26" s="26">
        <f t="shared" si="1"/>
        <v>0</v>
      </c>
    </row>
    <row r="27" spans="2:12" s="15" customFormat="1" ht="24" customHeight="1">
      <c r="B27" s="5" t="s">
        <v>24</v>
      </c>
      <c r="C27" s="12">
        <v>49600</v>
      </c>
      <c r="D27" s="12">
        <v>579484</v>
      </c>
      <c r="E27" s="33">
        <v>12686</v>
      </c>
      <c r="F27" s="34">
        <v>639584</v>
      </c>
      <c r="G27" s="12">
        <f t="shared" si="7"/>
        <v>529884</v>
      </c>
      <c r="H27" s="22">
        <f t="shared" si="8"/>
        <v>626898</v>
      </c>
      <c r="I27" s="13">
        <f>(E27-C27)/C27*100</f>
        <v>-74.42338709677419</v>
      </c>
      <c r="J27" s="31">
        <f t="shared" si="5"/>
        <v>10.371295842508163</v>
      </c>
      <c r="K27" s="14">
        <f t="shared" si="6"/>
        <v>18.308535453042552</v>
      </c>
      <c r="L27" s="26">
        <f t="shared" si="1"/>
        <v>0.0015876324606924229</v>
      </c>
    </row>
    <row r="28" spans="2:12" s="15" customFormat="1" ht="24" customHeight="1">
      <c r="B28" s="5" t="s">
        <v>25</v>
      </c>
      <c r="C28" s="12">
        <v>0</v>
      </c>
      <c r="D28" s="12">
        <v>0</v>
      </c>
      <c r="E28" s="33">
        <v>0</v>
      </c>
      <c r="F28" s="34">
        <v>0</v>
      </c>
      <c r="G28" s="12">
        <f t="shared" si="7"/>
        <v>0</v>
      </c>
      <c r="H28" s="22">
        <f t="shared" si="8"/>
        <v>0</v>
      </c>
      <c r="I28" s="60" t="s">
        <v>31</v>
      </c>
      <c r="J28" s="61" t="s">
        <v>31</v>
      </c>
      <c r="K28" s="62" t="s">
        <v>31</v>
      </c>
      <c r="L28" s="26">
        <f t="shared" si="1"/>
        <v>0</v>
      </c>
    </row>
    <row r="29" spans="2:12" s="15" customFormat="1" ht="24" customHeight="1">
      <c r="B29" s="5" t="s">
        <v>26</v>
      </c>
      <c r="C29" s="12">
        <v>4200</v>
      </c>
      <c r="D29" s="12">
        <v>0</v>
      </c>
      <c r="E29" s="33">
        <v>2627</v>
      </c>
      <c r="F29" s="34">
        <v>27735</v>
      </c>
      <c r="G29" s="12">
        <f t="shared" si="7"/>
        <v>-4200</v>
      </c>
      <c r="H29" s="22">
        <f t="shared" si="8"/>
        <v>25108</v>
      </c>
      <c r="I29" s="13">
        <f>(E29-C29)/C29*100</f>
        <v>-37.452380952380956</v>
      </c>
      <c r="J29" s="31">
        <v>100</v>
      </c>
      <c r="K29" s="14">
        <f t="shared" si="6"/>
        <v>-697.8095238095239</v>
      </c>
      <c r="L29" s="26">
        <f t="shared" si="1"/>
        <v>6.884629117880426E-05</v>
      </c>
    </row>
    <row r="30" spans="2:12" s="15" customFormat="1" ht="24" customHeight="1">
      <c r="B30" s="5" t="s">
        <v>27</v>
      </c>
      <c r="C30" s="12">
        <v>0</v>
      </c>
      <c r="D30" s="12">
        <v>0</v>
      </c>
      <c r="E30" s="33">
        <v>0</v>
      </c>
      <c r="F30" s="34">
        <v>0</v>
      </c>
      <c r="G30" s="12">
        <f t="shared" si="7"/>
        <v>0</v>
      </c>
      <c r="H30" s="22">
        <f t="shared" si="8"/>
        <v>0</v>
      </c>
      <c r="I30" s="60" t="s">
        <v>31</v>
      </c>
      <c r="J30" s="61" t="s">
        <v>31</v>
      </c>
      <c r="K30" s="62" t="s">
        <v>31</v>
      </c>
      <c r="L30" s="26">
        <f t="shared" si="1"/>
        <v>0</v>
      </c>
    </row>
    <row r="31" spans="2:12" s="15" customFormat="1" ht="24" customHeight="1" thickBot="1">
      <c r="B31" s="6" t="s">
        <v>28</v>
      </c>
      <c r="C31" s="16">
        <v>227255</v>
      </c>
      <c r="D31" s="16">
        <v>49889</v>
      </c>
      <c r="E31" s="37">
        <v>40447</v>
      </c>
      <c r="F31" s="38">
        <v>61489</v>
      </c>
      <c r="G31" s="16">
        <f t="shared" si="7"/>
        <v>-177366</v>
      </c>
      <c r="H31" s="29">
        <f t="shared" si="8"/>
        <v>21042</v>
      </c>
      <c r="I31" s="13">
        <f aca="true" t="shared" si="9" ref="I31:J33">(E31-C31)/C31*100</f>
        <v>-82.20193175067655</v>
      </c>
      <c r="J31" s="67">
        <f t="shared" si="9"/>
        <v>23.251618593277076</v>
      </c>
      <c r="K31" s="14">
        <f>(H31-G31)/G31*100</f>
        <v>-111.86360407293394</v>
      </c>
      <c r="L31" s="26">
        <f t="shared" si="1"/>
        <v>0.00015263348109945902</v>
      </c>
    </row>
    <row r="32" spans="2:12" ht="26.25" customHeight="1" thickBot="1">
      <c r="B32" s="7" t="s">
        <v>75</v>
      </c>
      <c r="C32" s="8">
        <f>SUM(C9:C11,C25:C31)</f>
        <v>76348165</v>
      </c>
      <c r="D32" s="8">
        <f>SUM(D9:D11,D25:D31)</f>
        <v>304738492</v>
      </c>
      <c r="E32" s="39">
        <f>SUM(E9:E11,E25:E31)</f>
        <v>96628035</v>
      </c>
      <c r="F32" s="40">
        <f>SUM(F9:F11,F25:F31)</f>
        <v>402853945</v>
      </c>
      <c r="G32" s="21">
        <f t="shared" si="7"/>
        <v>228390327</v>
      </c>
      <c r="H32" s="24">
        <f t="shared" si="8"/>
        <v>306225910</v>
      </c>
      <c r="I32" s="9">
        <f t="shared" si="9"/>
        <v>26.562354183627075</v>
      </c>
      <c r="J32" s="28">
        <f t="shared" si="9"/>
        <v>32.19660645954762</v>
      </c>
      <c r="K32" s="10">
        <f>(H32-G32)/G32*100</f>
        <v>34.08006986215314</v>
      </c>
      <c r="L32" s="58"/>
    </row>
    <row r="33" spans="2:12" ht="26.25" customHeight="1" thickBot="1">
      <c r="B33" s="7" t="s">
        <v>6</v>
      </c>
      <c r="C33" s="8">
        <v>7098361634</v>
      </c>
      <c r="D33" s="8">
        <v>12823350083</v>
      </c>
      <c r="E33" s="51">
        <v>7873239696</v>
      </c>
      <c r="F33" s="8">
        <v>13651118623</v>
      </c>
      <c r="G33" s="45">
        <f t="shared" si="7"/>
        <v>5724988449</v>
      </c>
      <c r="H33" s="53">
        <f t="shared" si="8"/>
        <v>5777878927</v>
      </c>
      <c r="I33" s="55">
        <f t="shared" si="9"/>
        <v>10.916294519124806</v>
      </c>
      <c r="J33" s="55">
        <f t="shared" si="9"/>
        <v>6.455166041964168</v>
      </c>
      <c r="K33" s="56">
        <f>(H33-G33)/G33*100</f>
        <v>0.9238530081093618</v>
      </c>
      <c r="L33" s="59"/>
    </row>
    <row r="34" spans="2:12" ht="26.25" customHeight="1" thickBot="1">
      <c r="B34" s="46" t="s">
        <v>76</v>
      </c>
      <c r="C34" s="47">
        <f aca="true" t="shared" si="10" ref="C34:H34">C32/C33*100</f>
        <v>1.075574462623948</v>
      </c>
      <c r="D34" s="47">
        <f t="shared" si="10"/>
        <v>2.3764343173005456</v>
      </c>
      <c r="E34" s="52">
        <f t="shared" si="10"/>
        <v>1.2272970051844336</v>
      </c>
      <c r="F34" s="47">
        <f t="shared" si="10"/>
        <v>2.951069111078224</v>
      </c>
      <c r="G34" s="48">
        <f t="shared" si="10"/>
        <v>3.9893587390537633</v>
      </c>
      <c r="H34" s="54">
        <f t="shared" si="10"/>
        <v>5.299971042470409</v>
      </c>
      <c r="I34" s="47"/>
      <c r="J34" s="47"/>
      <c r="K34" s="57"/>
      <c r="L34" s="49"/>
    </row>
    <row r="35" spans="2:11" ht="12.75">
      <c r="B35" s="50"/>
      <c r="C35" s="50"/>
      <c r="D35" s="50"/>
      <c r="E35" s="50"/>
      <c r="F35" s="50"/>
      <c r="G35" s="50"/>
      <c r="H35" s="50"/>
      <c r="I35" s="50"/>
      <c r="J35" s="50"/>
      <c r="K35" s="50"/>
    </row>
    <row r="37" spans="3:6" ht="12.75">
      <c r="C37" s="20"/>
      <c r="D37" s="20"/>
      <c r="E37" s="20"/>
      <c r="F37" s="63"/>
    </row>
  </sheetData>
  <sheetProtection/>
  <mergeCells count="10">
    <mergeCell ref="G7:H7"/>
    <mergeCell ref="I7:K7"/>
    <mergeCell ref="L7:L8"/>
    <mergeCell ref="B3:K3"/>
    <mergeCell ref="B2:K2"/>
    <mergeCell ref="B4:K4"/>
    <mergeCell ref="B5:K5"/>
    <mergeCell ref="B7:B8"/>
    <mergeCell ref="C7:D7"/>
    <mergeCell ref="E7:F7"/>
  </mergeCells>
  <printOptions/>
  <pageMargins left="0" right="0" top="0" bottom="0" header="0" footer="0"/>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A1">
      <selection activeCell="B2" sqref="B2:K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1" ht="15.75" customHeight="1">
      <c r="B2" s="97" t="s">
        <v>73</v>
      </c>
      <c r="C2" s="97"/>
      <c r="D2" s="97"/>
      <c r="E2" s="97"/>
      <c r="F2" s="97"/>
      <c r="G2" s="97"/>
      <c r="H2" s="97"/>
      <c r="I2" s="97"/>
      <c r="J2" s="97"/>
      <c r="K2" s="97"/>
    </row>
    <row r="3" spans="2:11" ht="15.75" customHeight="1">
      <c r="B3" s="96" t="s">
        <v>39</v>
      </c>
      <c r="C3" s="96"/>
      <c r="D3" s="96"/>
      <c r="E3" s="96"/>
      <c r="F3" s="96"/>
      <c r="G3" s="96"/>
      <c r="H3" s="96"/>
      <c r="I3" s="96"/>
      <c r="J3" s="96"/>
      <c r="K3" s="96"/>
    </row>
    <row r="4" spans="2:11" ht="15.75" customHeight="1">
      <c r="B4" s="98" t="s">
        <v>7</v>
      </c>
      <c r="C4" s="98"/>
      <c r="D4" s="98"/>
      <c r="E4" s="98"/>
      <c r="F4" s="98"/>
      <c r="G4" s="98"/>
      <c r="H4" s="98"/>
      <c r="I4" s="98"/>
      <c r="J4" s="98"/>
      <c r="K4" s="98"/>
    </row>
    <row r="5" spans="2:11" ht="15.75" customHeight="1">
      <c r="B5" s="98" t="s">
        <v>0</v>
      </c>
      <c r="C5" s="98"/>
      <c r="D5" s="98"/>
      <c r="E5" s="98"/>
      <c r="F5" s="98"/>
      <c r="G5" s="98"/>
      <c r="H5" s="98"/>
      <c r="I5" s="98"/>
      <c r="J5" s="98"/>
      <c r="K5" s="98"/>
    </row>
    <row r="6" spans="2:6" ht="6.75" customHeight="1" thickBot="1">
      <c r="B6" s="3"/>
      <c r="C6" s="3"/>
      <c r="D6" s="3"/>
      <c r="E6" s="3"/>
      <c r="F6" s="3"/>
    </row>
    <row r="7" spans="2:12" ht="16.5" customHeight="1" thickBot="1">
      <c r="B7" s="99" t="s">
        <v>1</v>
      </c>
      <c r="C7" s="101">
        <v>2016</v>
      </c>
      <c r="D7" s="101"/>
      <c r="E7" s="102" t="s">
        <v>34</v>
      </c>
      <c r="F7" s="103"/>
      <c r="G7" s="91" t="s">
        <v>2</v>
      </c>
      <c r="H7" s="92"/>
      <c r="I7" s="91" t="s">
        <v>3</v>
      </c>
      <c r="J7" s="93"/>
      <c r="K7" s="92"/>
      <c r="L7" s="94" t="s">
        <v>35</v>
      </c>
    </row>
    <row r="8" spans="2:12" ht="15.75" customHeight="1" thickBot="1">
      <c r="B8" s="100"/>
      <c r="C8" s="4" t="s">
        <v>4</v>
      </c>
      <c r="D8" s="4" t="s">
        <v>5</v>
      </c>
      <c r="E8" s="41" t="s">
        <v>4</v>
      </c>
      <c r="F8" s="42" t="s">
        <v>5</v>
      </c>
      <c r="G8" s="43">
        <v>2016</v>
      </c>
      <c r="H8" s="30">
        <v>2017</v>
      </c>
      <c r="I8" s="43" t="s">
        <v>4</v>
      </c>
      <c r="J8" s="44" t="s">
        <v>5</v>
      </c>
      <c r="K8" s="42" t="s">
        <v>2</v>
      </c>
      <c r="L8" s="95"/>
    </row>
    <row r="9" spans="2:12" s="15" customFormat="1" ht="24" customHeight="1">
      <c r="B9" s="5" t="s">
        <v>8</v>
      </c>
      <c r="C9" s="12">
        <v>965910</v>
      </c>
      <c r="D9" s="12">
        <v>11812050</v>
      </c>
      <c r="E9" s="33">
        <v>1069778</v>
      </c>
      <c r="F9" s="34">
        <v>14928692</v>
      </c>
      <c r="G9" s="12">
        <f>D9-C9</f>
        <v>10846140</v>
      </c>
      <c r="H9" s="22">
        <f>F9-E9</f>
        <v>13858914</v>
      </c>
      <c r="I9" s="13">
        <f aca="true" t="shared" si="0" ref="I9:J24">(E9-C9)/C9*100</f>
        <v>10.75338282034558</v>
      </c>
      <c r="J9" s="31">
        <f t="shared" si="0"/>
        <v>26.385276052844343</v>
      </c>
      <c r="K9" s="14">
        <f>(H9-G9)/G9*100</f>
        <v>27.77738439666093</v>
      </c>
      <c r="L9" s="25">
        <f aca="true" t="shared" si="1" ref="L9:L31">F9/$F$32</f>
        <v>0.01449542368459936</v>
      </c>
    </row>
    <row r="10" spans="2:12" s="15" customFormat="1" ht="24" customHeight="1">
      <c r="B10" s="5" t="s">
        <v>9</v>
      </c>
      <c r="C10" s="12">
        <v>3345</v>
      </c>
      <c r="D10" s="12">
        <v>35329</v>
      </c>
      <c r="E10" s="33">
        <v>10204</v>
      </c>
      <c r="F10" s="34">
        <v>8715</v>
      </c>
      <c r="G10" s="12">
        <f aca="true" t="shared" si="2" ref="G10:G33">D10-C10</f>
        <v>31984</v>
      </c>
      <c r="H10" s="22">
        <f aca="true" t="shared" si="3" ref="H10:H33">F10-E10</f>
        <v>-1489</v>
      </c>
      <c r="I10" s="13">
        <f t="shared" si="0"/>
        <v>205.0523168908819</v>
      </c>
      <c r="J10" s="31">
        <f>(F10-D10)/D10*100</f>
        <v>-75.33188032494552</v>
      </c>
      <c r="K10" s="14">
        <f>(H10-G10)/G10*100</f>
        <v>-104.65545272636318</v>
      </c>
      <c r="L10" s="26">
        <f t="shared" si="1"/>
        <v>8.462068707110002E-06</v>
      </c>
    </row>
    <row r="11" spans="2:12" s="15" customFormat="1" ht="24" customHeight="1">
      <c r="B11" s="5" t="s">
        <v>10</v>
      </c>
      <c r="C11" s="12">
        <v>275329425</v>
      </c>
      <c r="D11" s="12">
        <v>897196854</v>
      </c>
      <c r="E11" s="33">
        <v>315468224</v>
      </c>
      <c r="F11" s="34">
        <v>1013794898</v>
      </c>
      <c r="G11" s="12">
        <f t="shared" si="2"/>
        <v>621867429</v>
      </c>
      <c r="H11" s="22">
        <f t="shared" si="3"/>
        <v>698326674</v>
      </c>
      <c r="I11" s="13">
        <f t="shared" si="0"/>
        <v>14.578463235449679</v>
      </c>
      <c r="J11" s="31">
        <f t="shared" si="0"/>
        <v>12.995815074492</v>
      </c>
      <c r="K11" s="14">
        <f>(H11-G11)/G11*100</f>
        <v>12.295103656248894</v>
      </c>
      <c r="L11" s="26">
        <f t="shared" si="1"/>
        <v>0.9843720116802726</v>
      </c>
    </row>
    <row r="12" spans="2:12" ht="19.5" customHeight="1">
      <c r="B12" s="11" t="s">
        <v>11</v>
      </c>
      <c r="C12" s="17">
        <v>141881</v>
      </c>
      <c r="D12" s="17">
        <v>111461162</v>
      </c>
      <c r="E12" s="35">
        <v>487263</v>
      </c>
      <c r="F12" s="36">
        <v>113744566</v>
      </c>
      <c r="G12" s="17">
        <f t="shared" si="2"/>
        <v>111319281</v>
      </c>
      <c r="H12" s="23">
        <f t="shared" si="3"/>
        <v>113257303</v>
      </c>
      <c r="I12" s="18">
        <f t="shared" si="0"/>
        <v>243.43076239947564</v>
      </c>
      <c r="J12" s="32">
        <f>(F12-D12)/D12*100</f>
        <v>2.0486095416805363</v>
      </c>
      <c r="K12" s="19">
        <f>(H12-G12)/G12*100</f>
        <v>1.740958064578229</v>
      </c>
      <c r="L12" s="27">
        <f t="shared" si="1"/>
        <v>0.11044341165259991</v>
      </c>
    </row>
    <row r="13" spans="2:12" ht="19.5" customHeight="1">
      <c r="B13" s="11" t="s">
        <v>12</v>
      </c>
      <c r="C13" s="17">
        <v>8629058</v>
      </c>
      <c r="D13" s="17">
        <v>204706605</v>
      </c>
      <c r="E13" s="35">
        <v>7040897</v>
      </c>
      <c r="F13" s="36">
        <v>202122258</v>
      </c>
      <c r="G13" s="17">
        <f t="shared" si="2"/>
        <v>196077547</v>
      </c>
      <c r="H13" s="23">
        <f t="shared" si="3"/>
        <v>195081361</v>
      </c>
      <c r="I13" s="18">
        <f t="shared" si="0"/>
        <v>-18.404801543806983</v>
      </c>
      <c r="J13" s="32">
        <f t="shared" si="0"/>
        <v>-1.2624639053537134</v>
      </c>
      <c r="K13" s="19">
        <f aca="true" t="shared" si="4" ref="K13:K27">(H13-G13)/G13*100</f>
        <v>-0.5080571514901704</v>
      </c>
      <c r="L13" s="27">
        <f t="shared" si="1"/>
        <v>0.1962561600036964</v>
      </c>
    </row>
    <row r="14" spans="2:12" ht="19.5" customHeight="1">
      <c r="B14" s="11" t="s">
        <v>13</v>
      </c>
      <c r="C14" s="17">
        <v>582559</v>
      </c>
      <c r="D14" s="17">
        <v>1917899</v>
      </c>
      <c r="E14" s="35">
        <v>813052</v>
      </c>
      <c r="F14" s="36">
        <v>2013433</v>
      </c>
      <c r="G14" s="17">
        <f t="shared" si="2"/>
        <v>1335340</v>
      </c>
      <c r="H14" s="23">
        <f t="shared" si="3"/>
        <v>1200381</v>
      </c>
      <c r="I14" s="18">
        <f t="shared" si="0"/>
        <v>39.565606230441894</v>
      </c>
      <c r="J14" s="32">
        <f t="shared" si="0"/>
        <v>4.981179926575904</v>
      </c>
      <c r="K14" s="19">
        <f t="shared" si="4"/>
        <v>-10.106714394835773</v>
      </c>
      <c r="L14" s="27">
        <f t="shared" si="1"/>
        <v>0.001954998093306094</v>
      </c>
    </row>
    <row r="15" spans="2:12" ht="19.5" customHeight="1">
      <c r="B15" s="11" t="s">
        <v>29</v>
      </c>
      <c r="C15" s="17">
        <v>0</v>
      </c>
      <c r="D15" s="17">
        <v>7020</v>
      </c>
      <c r="E15" s="35">
        <v>0</v>
      </c>
      <c r="F15" s="36">
        <v>3759</v>
      </c>
      <c r="G15" s="17">
        <f>D15-C15</f>
        <v>7020</v>
      </c>
      <c r="H15" s="23">
        <f>F15-E15</f>
        <v>3759</v>
      </c>
      <c r="I15" s="66" t="s">
        <v>31</v>
      </c>
      <c r="J15" s="32">
        <f>(F15-D15)/D15*100</f>
        <v>-46.452991452991455</v>
      </c>
      <c r="K15" s="19">
        <f>(H15-G15)/G15*100</f>
        <v>-46.452991452991455</v>
      </c>
      <c r="L15" s="27">
        <f t="shared" si="1"/>
        <v>3.649904333910097E-06</v>
      </c>
    </row>
    <row r="16" spans="2:12" ht="19.5" customHeight="1">
      <c r="B16" s="11" t="s">
        <v>14</v>
      </c>
      <c r="C16" s="17">
        <v>9084800</v>
      </c>
      <c r="D16" s="17">
        <v>38280408</v>
      </c>
      <c r="E16" s="35">
        <v>11815823</v>
      </c>
      <c r="F16" s="36">
        <v>33581236</v>
      </c>
      <c r="G16" s="17">
        <f t="shared" si="2"/>
        <v>29195608</v>
      </c>
      <c r="H16" s="23">
        <f t="shared" si="3"/>
        <v>21765413</v>
      </c>
      <c r="I16" s="18">
        <f t="shared" si="0"/>
        <v>30.061454297287778</v>
      </c>
      <c r="J16" s="32">
        <f t="shared" si="0"/>
        <v>-12.275658085984873</v>
      </c>
      <c r="K16" s="19">
        <f t="shared" si="4"/>
        <v>-25.449701201632795</v>
      </c>
      <c r="L16" s="27">
        <f t="shared" si="1"/>
        <v>0.03260662378676716</v>
      </c>
    </row>
    <row r="17" spans="2:12" ht="19.5" customHeight="1">
      <c r="B17" s="11" t="s">
        <v>15</v>
      </c>
      <c r="C17" s="17">
        <v>2387939</v>
      </c>
      <c r="D17" s="17">
        <v>34268962</v>
      </c>
      <c r="E17" s="35">
        <v>3156274</v>
      </c>
      <c r="F17" s="36">
        <v>11367684</v>
      </c>
      <c r="G17" s="17">
        <f t="shared" si="2"/>
        <v>31881023</v>
      </c>
      <c r="H17" s="23">
        <f t="shared" si="3"/>
        <v>8211410</v>
      </c>
      <c r="I17" s="18">
        <f t="shared" si="0"/>
        <v>32.175654403232244</v>
      </c>
      <c r="J17" s="32">
        <f t="shared" si="0"/>
        <v>-66.82804690728595</v>
      </c>
      <c r="K17" s="19">
        <f t="shared" si="4"/>
        <v>-74.24358057769979</v>
      </c>
      <c r="L17" s="27">
        <f t="shared" si="1"/>
        <v>0.011037765123203104</v>
      </c>
    </row>
    <row r="18" spans="2:12" ht="19.5" customHeight="1">
      <c r="B18" s="11" t="s">
        <v>16</v>
      </c>
      <c r="C18" s="17">
        <v>8871554</v>
      </c>
      <c r="D18" s="17">
        <v>44530246</v>
      </c>
      <c r="E18" s="35">
        <v>11621624</v>
      </c>
      <c r="F18" s="36">
        <v>45808873</v>
      </c>
      <c r="G18" s="17">
        <f t="shared" si="2"/>
        <v>35658692</v>
      </c>
      <c r="H18" s="23">
        <f t="shared" si="3"/>
        <v>34187249</v>
      </c>
      <c r="I18" s="18">
        <f t="shared" si="0"/>
        <v>30.998740468693537</v>
      </c>
      <c r="J18" s="32">
        <f t="shared" si="0"/>
        <v>2.8713674745924376</v>
      </c>
      <c r="K18" s="19">
        <f t="shared" si="4"/>
        <v>-4.126463752512291</v>
      </c>
      <c r="L18" s="27">
        <f t="shared" si="1"/>
        <v>0.0444793839037609</v>
      </c>
    </row>
    <row r="19" spans="2:12" ht="19.5" customHeight="1">
      <c r="B19" s="11" t="s">
        <v>17</v>
      </c>
      <c r="C19" s="17">
        <v>6011404</v>
      </c>
      <c r="D19" s="17">
        <v>5387290</v>
      </c>
      <c r="E19" s="35">
        <v>6806699</v>
      </c>
      <c r="F19" s="36">
        <v>8854208</v>
      </c>
      <c r="G19" s="17">
        <f t="shared" si="2"/>
        <v>-624114</v>
      </c>
      <c r="H19" s="23">
        <f t="shared" si="3"/>
        <v>2047509</v>
      </c>
      <c r="I19" s="18">
        <f t="shared" si="0"/>
        <v>13.229771281384513</v>
      </c>
      <c r="J19" s="32">
        <f t="shared" si="0"/>
        <v>64.35365462041212</v>
      </c>
      <c r="K19" s="19">
        <f t="shared" si="4"/>
        <v>-428.0665070804372</v>
      </c>
      <c r="L19" s="27">
        <f t="shared" si="1"/>
        <v>0.00859723653964923</v>
      </c>
    </row>
    <row r="20" spans="2:12" ht="19.5" customHeight="1">
      <c r="B20" s="11" t="s">
        <v>18</v>
      </c>
      <c r="C20" s="17">
        <v>12938054</v>
      </c>
      <c r="D20" s="17">
        <v>29754604</v>
      </c>
      <c r="E20" s="35">
        <v>13914880</v>
      </c>
      <c r="F20" s="36">
        <v>36528194</v>
      </c>
      <c r="G20" s="17">
        <f t="shared" si="2"/>
        <v>16816550</v>
      </c>
      <c r="H20" s="23">
        <f t="shared" si="3"/>
        <v>22613314</v>
      </c>
      <c r="I20" s="18">
        <f t="shared" si="0"/>
        <v>7.550022592269285</v>
      </c>
      <c r="J20" s="32">
        <f t="shared" si="0"/>
        <v>22.76484674438954</v>
      </c>
      <c r="K20" s="19">
        <f t="shared" si="4"/>
        <v>34.47058998427145</v>
      </c>
      <c r="L20" s="27">
        <f t="shared" si="1"/>
        <v>0.03546805362875999</v>
      </c>
    </row>
    <row r="21" spans="2:12" ht="19.5" customHeight="1">
      <c r="B21" s="11" t="s">
        <v>19</v>
      </c>
      <c r="C21" s="17">
        <v>11834275</v>
      </c>
      <c r="D21" s="17">
        <v>8732813</v>
      </c>
      <c r="E21" s="35">
        <v>14265846</v>
      </c>
      <c r="F21" s="36">
        <v>9483890</v>
      </c>
      <c r="G21" s="17">
        <f t="shared" si="2"/>
        <v>-3101462</v>
      </c>
      <c r="H21" s="23">
        <f t="shared" si="3"/>
        <v>-4781956</v>
      </c>
      <c r="I21" s="18">
        <f t="shared" si="0"/>
        <v>20.54685225753162</v>
      </c>
      <c r="J21" s="32">
        <f t="shared" si="0"/>
        <v>8.600630747503697</v>
      </c>
      <c r="K21" s="19">
        <f t="shared" si="4"/>
        <v>54.18393003041791</v>
      </c>
      <c r="L21" s="27">
        <f t="shared" si="1"/>
        <v>0.009208643578964254</v>
      </c>
    </row>
    <row r="22" spans="2:12" ht="19.5" customHeight="1">
      <c r="B22" s="11" t="s">
        <v>20</v>
      </c>
      <c r="C22" s="17">
        <v>101532942</v>
      </c>
      <c r="D22" s="17">
        <v>115054832</v>
      </c>
      <c r="E22" s="35">
        <v>111660807</v>
      </c>
      <c r="F22" s="36">
        <v>175700595</v>
      </c>
      <c r="G22" s="17">
        <f t="shared" si="2"/>
        <v>13521890</v>
      </c>
      <c r="H22" s="23">
        <f t="shared" si="3"/>
        <v>64039788</v>
      </c>
      <c r="I22" s="18">
        <f t="shared" si="0"/>
        <v>9.974954729470953</v>
      </c>
      <c r="J22" s="32">
        <f t="shared" si="0"/>
        <v>52.710313809332234</v>
      </c>
      <c r="K22" s="19">
        <f t="shared" si="4"/>
        <v>373.600864967841</v>
      </c>
      <c r="L22" s="27">
        <f t="shared" si="1"/>
        <v>0.17060132034080414</v>
      </c>
    </row>
    <row r="23" spans="2:12" ht="19.5" customHeight="1">
      <c r="B23" s="11" t="s">
        <v>21</v>
      </c>
      <c r="C23" s="17">
        <v>94227411</v>
      </c>
      <c r="D23" s="17">
        <v>278703464</v>
      </c>
      <c r="E23" s="35">
        <v>113623112</v>
      </c>
      <c r="F23" s="36">
        <v>345313696</v>
      </c>
      <c r="G23" s="17">
        <f t="shared" si="2"/>
        <v>184476053</v>
      </c>
      <c r="H23" s="23">
        <f t="shared" si="3"/>
        <v>231690584</v>
      </c>
      <c r="I23" s="18">
        <f t="shared" si="0"/>
        <v>20.58392647549236</v>
      </c>
      <c r="J23" s="32">
        <f t="shared" si="0"/>
        <v>23.900037352962357</v>
      </c>
      <c r="K23" s="19">
        <f t="shared" si="4"/>
        <v>25.593853636927065</v>
      </c>
      <c r="L23" s="27">
        <f t="shared" si="1"/>
        <v>0.33529182111968975</v>
      </c>
    </row>
    <row r="24" spans="2:12" ht="19.5" customHeight="1">
      <c r="B24" s="11" t="s">
        <v>22</v>
      </c>
      <c r="C24" s="17">
        <v>19087548</v>
      </c>
      <c r="D24" s="17">
        <v>24391549</v>
      </c>
      <c r="E24" s="35">
        <v>20261947</v>
      </c>
      <c r="F24" s="36">
        <v>29272506</v>
      </c>
      <c r="G24" s="17">
        <f t="shared" si="2"/>
        <v>5304001</v>
      </c>
      <c r="H24" s="23">
        <f t="shared" si="3"/>
        <v>9010559</v>
      </c>
      <c r="I24" s="18">
        <f t="shared" si="0"/>
        <v>6.152697035784795</v>
      </c>
      <c r="J24" s="32">
        <f t="shared" si="0"/>
        <v>20.01085293927007</v>
      </c>
      <c r="K24" s="19">
        <f t="shared" si="4"/>
        <v>69.88230205838951</v>
      </c>
      <c r="L24" s="27">
        <f t="shared" si="1"/>
        <v>0.028422944004737778</v>
      </c>
    </row>
    <row r="25" spans="2:12" ht="19.5" customHeight="1">
      <c r="B25" s="5" t="s">
        <v>30</v>
      </c>
      <c r="C25" s="12">
        <v>0</v>
      </c>
      <c r="D25" s="12">
        <v>0</v>
      </c>
      <c r="E25" s="33">
        <v>0</v>
      </c>
      <c r="F25" s="34">
        <v>0</v>
      </c>
      <c r="G25" s="12">
        <f t="shared" si="2"/>
        <v>0</v>
      </c>
      <c r="H25" s="22">
        <f t="shared" si="3"/>
        <v>0</v>
      </c>
      <c r="I25" s="60" t="s">
        <v>31</v>
      </c>
      <c r="J25" s="61" t="s">
        <v>31</v>
      </c>
      <c r="K25" s="62" t="s">
        <v>31</v>
      </c>
      <c r="L25" s="26">
        <f t="shared" si="1"/>
        <v>0</v>
      </c>
    </row>
    <row r="26" spans="2:12" s="15" customFormat="1" ht="24" customHeight="1">
      <c r="B26" s="5" t="s">
        <v>23</v>
      </c>
      <c r="C26" s="12">
        <v>2128</v>
      </c>
      <c r="D26" s="12">
        <v>1279</v>
      </c>
      <c r="E26" s="33">
        <v>1047434</v>
      </c>
      <c r="F26" s="34">
        <v>0</v>
      </c>
      <c r="G26" s="12">
        <f t="shared" si="2"/>
        <v>-849</v>
      </c>
      <c r="H26" s="22">
        <f t="shared" si="3"/>
        <v>-1047434</v>
      </c>
      <c r="I26" s="13">
        <f>(E26-C26)/C26*100</f>
        <v>49121.52255639098</v>
      </c>
      <c r="J26" s="31">
        <f>(F26-D26)/D26*100</f>
        <v>-100</v>
      </c>
      <c r="K26" s="14">
        <f t="shared" si="4"/>
        <v>123272.67373380448</v>
      </c>
      <c r="L26" s="26">
        <f t="shared" si="1"/>
        <v>0</v>
      </c>
    </row>
    <row r="27" spans="2:12" s="15" customFormat="1" ht="24" customHeight="1">
      <c r="B27" s="5" t="s">
        <v>24</v>
      </c>
      <c r="C27" s="12">
        <v>316107</v>
      </c>
      <c r="D27" s="12">
        <v>1099127</v>
      </c>
      <c r="E27" s="33">
        <v>151172</v>
      </c>
      <c r="F27" s="34">
        <v>1053921</v>
      </c>
      <c r="G27" s="12">
        <f t="shared" si="2"/>
        <v>783020</v>
      </c>
      <c r="H27" s="22">
        <f t="shared" si="3"/>
        <v>902749</v>
      </c>
      <c r="I27" s="13">
        <f>(E27-C27)/C27*100</f>
        <v>-52.17695274068591</v>
      </c>
      <c r="J27" s="31">
        <f>(F27-D27)/D27*100</f>
        <v>-4.1129005110419445</v>
      </c>
      <c r="K27" s="14">
        <f t="shared" si="4"/>
        <v>15.29066945927307</v>
      </c>
      <c r="L27" s="26">
        <f t="shared" si="1"/>
        <v>0.001023333552939309</v>
      </c>
    </row>
    <row r="28" spans="2:12" s="15" customFormat="1" ht="24" customHeight="1">
      <c r="B28" s="5" t="s">
        <v>25</v>
      </c>
      <c r="C28" s="12">
        <v>0</v>
      </c>
      <c r="D28" s="12">
        <v>0</v>
      </c>
      <c r="E28" s="33">
        <v>0</v>
      </c>
      <c r="F28" s="34">
        <v>0</v>
      </c>
      <c r="G28" s="12">
        <f t="shared" si="2"/>
        <v>0</v>
      </c>
      <c r="H28" s="22">
        <f t="shared" si="3"/>
        <v>0</v>
      </c>
      <c r="I28" s="60" t="s">
        <v>31</v>
      </c>
      <c r="J28" s="61" t="s">
        <v>31</v>
      </c>
      <c r="K28" s="62" t="s">
        <v>31</v>
      </c>
      <c r="L28" s="26">
        <f t="shared" si="1"/>
        <v>0</v>
      </c>
    </row>
    <row r="29" spans="2:12" s="15" customFormat="1" ht="24" customHeight="1">
      <c r="B29" s="5" t="s">
        <v>26</v>
      </c>
      <c r="C29" s="12">
        <v>78047</v>
      </c>
      <c r="D29" s="12">
        <v>24192</v>
      </c>
      <c r="E29" s="33">
        <v>38724</v>
      </c>
      <c r="F29" s="34">
        <v>42292</v>
      </c>
      <c r="G29" s="12">
        <f t="shared" si="2"/>
        <v>-53855</v>
      </c>
      <c r="H29" s="22">
        <f t="shared" si="3"/>
        <v>3568</v>
      </c>
      <c r="I29" s="13">
        <f>(E29-C29)/C29*100</f>
        <v>-50.383743129140136</v>
      </c>
      <c r="J29" s="31">
        <f>(F29-D29)/D29*100</f>
        <v>74.8181216931217</v>
      </c>
      <c r="K29" s="14">
        <f>(H29-G29)/G29*100</f>
        <v>-106.62519728901681</v>
      </c>
      <c r="L29" s="26">
        <f t="shared" si="1"/>
        <v>4.1064579433286994E-05</v>
      </c>
    </row>
    <row r="30" spans="2:12" s="15" customFormat="1" ht="24" customHeight="1">
      <c r="B30" s="5" t="s">
        <v>27</v>
      </c>
      <c r="C30" s="12">
        <v>0</v>
      </c>
      <c r="D30" s="12">
        <v>0</v>
      </c>
      <c r="E30" s="33">
        <v>0</v>
      </c>
      <c r="F30" s="34">
        <v>0</v>
      </c>
      <c r="G30" s="12">
        <f t="shared" si="2"/>
        <v>0</v>
      </c>
      <c r="H30" s="22">
        <f t="shared" si="3"/>
        <v>0</v>
      </c>
      <c r="I30" s="60" t="s">
        <v>31</v>
      </c>
      <c r="J30" s="61" t="s">
        <v>31</v>
      </c>
      <c r="K30" s="62" t="s">
        <v>31</v>
      </c>
      <c r="L30" s="26">
        <f t="shared" si="1"/>
        <v>0</v>
      </c>
    </row>
    <row r="31" spans="2:12" s="15" customFormat="1" ht="24" customHeight="1" thickBot="1">
      <c r="B31" s="6" t="s">
        <v>28</v>
      </c>
      <c r="C31" s="16">
        <v>472364</v>
      </c>
      <c r="D31" s="16">
        <v>51039</v>
      </c>
      <c r="E31" s="37">
        <v>607201</v>
      </c>
      <c r="F31" s="38">
        <v>61489</v>
      </c>
      <c r="G31" s="16">
        <f t="shared" si="2"/>
        <v>-421325</v>
      </c>
      <c r="H31" s="29">
        <f t="shared" si="3"/>
        <v>-545712</v>
      </c>
      <c r="I31" s="13">
        <f aca="true" t="shared" si="5" ref="I31:J33">(E31-C31)/C31*100</f>
        <v>28.545147386337653</v>
      </c>
      <c r="J31" s="31">
        <f t="shared" si="5"/>
        <v>20.474539077959992</v>
      </c>
      <c r="K31" s="14">
        <f>(H31-G31)/G31*100</f>
        <v>29.522814929092746</v>
      </c>
      <c r="L31" s="26">
        <f t="shared" si="1"/>
        <v>5.970443404836338E-05</v>
      </c>
    </row>
    <row r="32" spans="2:12" ht="26.25" customHeight="1" thickBot="1">
      <c r="B32" s="7" t="s">
        <v>75</v>
      </c>
      <c r="C32" s="8">
        <f>SUM(C9:C11,C25:C31)</f>
        <v>277167326</v>
      </c>
      <c r="D32" s="8">
        <f>SUM(D9:D11,D25:D31)</f>
        <v>910219870</v>
      </c>
      <c r="E32" s="39">
        <f>SUM(E9:E11,E25:E31)</f>
        <v>318392737</v>
      </c>
      <c r="F32" s="40">
        <f>SUM(F9:F11,F25:F31)</f>
        <v>1029890007</v>
      </c>
      <c r="G32" s="21">
        <f t="shared" si="2"/>
        <v>633052544</v>
      </c>
      <c r="H32" s="24">
        <f t="shared" si="3"/>
        <v>711497270</v>
      </c>
      <c r="I32" s="9">
        <f t="shared" si="5"/>
        <v>14.873835092668896</v>
      </c>
      <c r="J32" s="28">
        <f t="shared" si="5"/>
        <v>13.147387894311734</v>
      </c>
      <c r="K32" s="10">
        <f>(H32-G32)/G32*100</f>
        <v>12.391503160912974</v>
      </c>
      <c r="L32" s="58"/>
    </row>
    <row r="33" spans="2:12" ht="26.25" customHeight="1" thickBot="1">
      <c r="B33" s="7" t="s">
        <v>32</v>
      </c>
      <c r="C33" s="8">
        <v>32574587114</v>
      </c>
      <c r="D33" s="8">
        <v>56142731217</v>
      </c>
      <c r="E33" s="51">
        <v>35242425634</v>
      </c>
      <c r="F33" s="8">
        <v>59881035277</v>
      </c>
      <c r="G33" s="45">
        <f t="shared" si="2"/>
        <v>23568144103</v>
      </c>
      <c r="H33" s="53">
        <f t="shared" si="3"/>
        <v>24638609643</v>
      </c>
      <c r="I33" s="55">
        <f t="shared" si="5"/>
        <v>8.189938097030886</v>
      </c>
      <c r="J33" s="55">
        <f t="shared" si="5"/>
        <v>6.658571784744314</v>
      </c>
      <c r="K33" s="56">
        <f>(H33-G33)/G33*100</f>
        <v>4.542001845040229</v>
      </c>
      <c r="L33" s="59"/>
    </row>
    <row r="34" spans="2:12" ht="26.25" customHeight="1" thickBot="1">
      <c r="B34" s="46" t="s">
        <v>77</v>
      </c>
      <c r="C34" s="47">
        <f aca="true" t="shared" si="6" ref="C34:H34">C32/C33*100</f>
        <v>0.8508698054406905</v>
      </c>
      <c r="D34" s="47">
        <f t="shared" si="6"/>
        <v>1.6212604023161339</v>
      </c>
      <c r="E34" s="52">
        <f t="shared" si="6"/>
        <v>0.9034359334586545</v>
      </c>
      <c r="F34" s="47">
        <f t="shared" si="6"/>
        <v>1.719893455809331</v>
      </c>
      <c r="G34" s="48">
        <f t="shared" si="6"/>
        <v>2.686051736756898</v>
      </c>
      <c r="H34" s="54">
        <f t="shared" si="6"/>
        <v>2.8877330348960712</v>
      </c>
      <c r="I34" s="47"/>
      <c r="J34" s="47"/>
      <c r="K34" s="57"/>
      <c r="L34" s="49"/>
    </row>
    <row r="35" spans="2:11" ht="12.75">
      <c r="B35" s="50"/>
      <c r="C35" s="50"/>
      <c r="D35" s="50"/>
      <c r="E35" s="50"/>
      <c r="F35" s="50"/>
      <c r="G35" s="50"/>
      <c r="H35" s="50"/>
      <c r="I35" s="50"/>
      <c r="J35" s="50"/>
      <c r="K35" s="50"/>
    </row>
    <row r="37" spans="3:6" ht="12.75">
      <c r="C37" s="20"/>
      <c r="D37" s="20"/>
      <c r="E37" s="20"/>
      <c r="F37" s="20"/>
    </row>
  </sheetData>
  <sheetProtection/>
  <mergeCells count="10">
    <mergeCell ref="L7:L8"/>
    <mergeCell ref="B2:K2"/>
    <mergeCell ref="B3:K3"/>
    <mergeCell ref="B4:K4"/>
    <mergeCell ref="B5:K5"/>
    <mergeCell ref="B7:B8"/>
    <mergeCell ref="C7:D7"/>
    <mergeCell ref="E7:F7"/>
    <mergeCell ref="G7:H7"/>
    <mergeCell ref="I7:K7"/>
  </mergeCells>
  <printOptions/>
  <pageMargins left="0" right="0" top="0" bottom="0" header="0" footer="0"/>
  <pageSetup fitToHeight="1" fitToWidth="1"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L37"/>
  <sheetViews>
    <sheetView zoomScalePageLayoutView="0" workbookViewId="0" topLeftCell="A1">
      <selection activeCell="B2" sqref="B2:K2"/>
    </sheetView>
  </sheetViews>
  <sheetFormatPr defaultColWidth="9.140625" defaultRowHeight="12.75"/>
  <cols>
    <col min="1" max="1" width="0.42578125" style="0" customWidth="1"/>
    <col min="2" max="2" width="47.8515625" style="2" customWidth="1"/>
    <col min="3" max="8" width="15.7109375" style="2" customWidth="1"/>
    <col min="9" max="11" width="9.140625" style="2" customWidth="1"/>
    <col min="12" max="12" width="9.140625" style="1" customWidth="1"/>
  </cols>
  <sheetData>
    <row r="1" ht="3" customHeight="1"/>
    <row r="2" spans="2:11" ht="15.75" customHeight="1">
      <c r="B2" s="97" t="s">
        <v>74</v>
      </c>
      <c r="C2" s="97"/>
      <c r="D2" s="97"/>
      <c r="E2" s="97"/>
      <c r="F2" s="97"/>
      <c r="G2" s="97"/>
      <c r="H2" s="97"/>
      <c r="I2" s="97"/>
      <c r="J2" s="97"/>
      <c r="K2" s="97"/>
    </row>
    <row r="3" spans="2:11" ht="15.75" customHeight="1">
      <c r="B3" s="96" t="s">
        <v>39</v>
      </c>
      <c r="C3" s="96"/>
      <c r="D3" s="96"/>
      <c r="E3" s="96"/>
      <c r="F3" s="96"/>
      <c r="G3" s="96"/>
      <c r="H3" s="96"/>
      <c r="I3" s="96"/>
      <c r="J3" s="96"/>
      <c r="K3" s="96"/>
    </row>
    <row r="4" spans="2:11" ht="15.75" customHeight="1">
      <c r="B4" s="98" t="s">
        <v>7</v>
      </c>
      <c r="C4" s="98"/>
      <c r="D4" s="98"/>
      <c r="E4" s="98"/>
      <c r="F4" s="98"/>
      <c r="G4" s="98"/>
      <c r="H4" s="98"/>
      <c r="I4" s="98"/>
      <c r="J4" s="98"/>
      <c r="K4" s="98"/>
    </row>
    <row r="5" spans="2:11" ht="15.75" customHeight="1">
      <c r="B5" s="98" t="s">
        <v>0</v>
      </c>
      <c r="C5" s="98"/>
      <c r="D5" s="98"/>
      <c r="E5" s="98"/>
      <c r="F5" s="98"/>
      <c r="G5" s="98"/>
      <c r="H5" s="98"/>
      <c r="I5" s="98"/>
      <c r="J5" s="98"/>
      <c r="K5" s="98"/>
    </row>
    <row r="6" spans="2:6" ht="6.75" customHeight="1" thickBot="1">
      <c r="B6" s="3"/>
      <c r="C6" s="3"/>
      <c r="D6" s="3"/>
      <c r="E6" s="3"/>
      <c r="F6" s="3"/>
    </row>
    <row r="7" spans="2:12" ht="16.5" customHeight="1" thickBot="1">
      <c r="B7" s="99" t="s">
        <v>1</v>
      </c>
      <c r="C7" s="101">
        <v>2016</v>
      </c>
      <c r="D7" s="101"/>
      <c r="E7" s="102" t="s">
        <v>34</v>
      </c>
      <c r="F7" s="103"/>
      <c r="G7" s="91" t="s">
        <v>2</v>
      </c>
      <c r="H7" s="92"/>
      <c r="I7" s="91" t="s">
        <v>3</v>
      </c>
      <c r="J7" s="93"/>
      <c r="K7" s="92"/>
      <c r="L7" s="94" t="s">
        <v>35</v>
      </c>
    </row>
    <row r="8" spans="2:12" ht="15.75" customHeight="1" thickBot="1">
      <c r="B8" s="100"/>
      <c r="C8" s="4" t="s">
        <v>4</v>
      </c>
      <c r="D8" s="4" t="s">
        <v>5</v>
      </c>
      <c r="E8" s="41" t="s">
        <v>4</v>
      </c>
      <c r="F8" s="42" t="s">
        <v>5</v>
      </c>
      <c r="G8" s="43">
        <v>2016</v>
      </c>
      <c r="H8" s="30">
        <v>2017</v>
      </c>
      <c r="I8" s="43" t="s">
        <v>4</v>
      </c>
      <c r="J8" s="44" t="s">
        <v>5</v>
      </c>
      <c r="K8" s="42" t="s">
        <v>2</v>
      </c>
      <c r="L8" s="95"/>
    </row>
    <row r="9" spans="2:12" s="15" customFormat="1" ht="24" customHeight="1">
      <c r="B9" s="5" t="s">
        <v>8</v>
      </c>
      <c r="C9" s="12">
        <v>4799855</v>
      </c>
      <c r="D9" s="12">
        <v>28331502</v>
      </c>
      <c r="E9" s="33">
        <v>5189460</v>
      </c>
      <c r="F9" s="34">
        <v>31570054</v>
      </c>
      <c r="G9" s="12">
        <f>D9-C9</f>
        <v>23531647</v>
      </c>
      <c r="H9" s="22">
        <f>F9-E9</f>
        <v>26380594</v>
      </c>
      <c r="I9" s="13">
        <f aca="true" t="shared" si="0" ref="I9:J24">(E9-C9)/C9*100</f>
        <v>8.117016034859386</v>
      </c>
      <c r="J9" s="31">
        <f t="shared" si="0"/>
        <v>11.430922370441214</v>
      </c>
      <c r="K9" s="14">
        <f>(H9-G9)/G9*100</f>
        <v>12.106874627177605</v>
      </c>
      <c r="L9" s="25">
        <f aca="true" t="shared" si="1" ref="L9:L31">F9/$F$32</f>
        <v>0.004809398277566388</v>
      </c>
    </row>
    <row r="10" spans="2:12" s="15" customFormat="1" ht="24" customHeight="1">
      <c r="B10" s="5" t="s">
        <v>9</v>
      </c>
      <c r="C10" s="12">
        <v>1428557</v>
      </c>
      <c r="D10" s="12">
        <v>2391806</v>
      </c>
      <c r="E10" s="33">
        <v>1400952</v>
      </c>
      <c r="F10" s="34">
        <v>1916709</v>
      </c>
      <c r="G10" s="12">
        <f aca="true" t="shared" si="2" ref="G10:G33">D10-C10</f>
        <v>963249</v>
      </c>
      <c r="H10" s="22">
        <f aca="true" t="shared" si="3" ref="H10:H33">F10-E10</f>
        <v>515757</v>
      </c>
      <c r="I10" s="13">
        <f t="shared" si="0"/>
        <v>-1.9323695169321211</v>
      </c>
      <c r="J10" s="31">
        <f t="shared" si="0"/>
        <v>-19.86352572073153</v>
      </c>
      <c r="K10" s="14">
        <f>(H10-G10)/G10*100</f>
        <v>-46.45652370259403</v>
      </c>
      <c r="L10" s="26">
        <f t="shared" si="1"/>
        <v>0.0002919924357175947</v>
      </c>
    </row>
    <row r="11" spans="2:12" s="15" customFormat="1" ht="24" customHeight="1">
      <c r="B11" s="5" t="s">
        <v>10</v>
      </c>
      <c r="C11" s="12">
        <v>3997578266</v>
      </c>
      <c r="D11" s="12">
        <v>5971400722</v>
      </c>
      <c r="E11" s="33">
        <v>4159243582</v>
      </c>
      <c r="F11" s="34">
        <v>6501197137</v>
      </c>
      <c r="G11" s="12">
        <f t="shared" si="2"/>
        <v>1973822456</v>
      </c>
      <c r="H11" s="22">
        <f t="shared" si="3"/>
        <v>2341953555</v>
      </c>
      <c r="I11" s="13">
        <f t="shared" si="0"/>
        <v>4.04408132230925</v>
      </c>
      <c r="J11" s="31">
        <f t="shared" si="0"/>
        <v>8.872230146071246</v>
      </c>
      <c r="K11" s="14">
        <f>(H11-G11)/G11*100</f>
        <v>18.650669308222724</v>
      </c>
      <c r="L11" s="26">
        <f t="shared" si="1"/>
        <v>0.9903957184491142</v>
      </c>
    </row>
    <row r="12" spans="2:12" ht="19.5" customHeight="1">
      <c r="B12" s="11" t="s">
        <v>11</v>
      </c>
      <c r="C12" s="17">
        <v>11127681</v>
      </c>
      <c r="D12" s="17">
        <v>924044717</v>
      </c>
      <c r="E12" s="35">
        <v>11918368</v>
      </c>
      <c r="F12" s="36">
        <v>1323244925</v>
      </c>
      <c r="G12" s="17">
        <f t="shared" si="2"/>
        <v>912917036</v>
      </c>
      <c r="H12" s="23">
        <f t="shared" si="3"/>
        <v>1311326557</v>
      </c>
      <c r="I12" s="18">
        <f t="shared" si="0"/>
        <v>7.10558650989366</v>
      </c>
      <c r="J12" s="32">
        <f>(F12-D12)/D12*100</f>
        <v>43.20139498184047</v>
      </c>
      <c r="K12" s="19">
        <f>(H12-G12)/G12*100</f>
        <v>43.641372138880755</v>
      </c>
      <c r="L12" s="27">
        <f t="shared" si="1"/>
        <v>0.20158381303666645</v>
      </c>
    </row>
    <row r="13" spans="2:12" ht="19.5" customHeight="1">
      <c r="B13" s="11" t="s">
        <v>12</v>
      </c>
      <c r="C13" s="17">
        <v>145661258</v>
      </c>
      <c r="D13" s="17">
        <v>1720142556</v>
      </c>
      <c r="E13" s="35">
        <v>147048017</v>
      </c>
      <c r="F13" s="36">
        <v>1699985149</v>
      </c>
      <c r="G13" s="17">
        <f t="shared" si="2"/>
        <v>1574481298</v>
      </c>
      <c r="H13" s="23">
        <f t="shared" si="3"/>
        <v>1552937132</v>
      </c>
      <c r="I13" s="18">
        <f t="shared" si="0"/>
        <v>0.9520438166200651</v>
      </c>
      <c r="J13" s="32">
        <f t="shared" si="0"/>
        <v>-1.1718451432812524</v>
      </c>
      <c r="K13" s="19">
        <f aca="true" t="shared" si="4" ref="K13:K27">(H13-G13)/G13*100</f>
        <v>-1.368334195354793</v>
      </c>
      <c r="L13" s="27">
        <f t="shared" si="1"/>
        <v>0.2589766126940752</v>
      </c>
    </row>
    <row r="14" spans="2:12" ht="19.5" customHeight="1">
      <c r="B14" s="11" t="s">
        <v>13</v>
      </c>
      <c r="C14" s="17">
        <v>14904950</v>
      </c>
      <c r="D14" s="17">
        <v>29063899</v>
      </c>
      <c r="E14" s="35">
        <v>17915098</v>
      </c>
      <c r="F14" s="36">
        <v>20916908</v>
      </c>
      <c r="G14" s="17">
        <f t="shared" si="2"/>
        <v>14158949</v>
      </c>
      <c r="H14" s="23">
        <f t="shared" si="3"/>
        <v>3001810</v>
      </c>
      <c r="I14" s="18">
        <f t="shared" si="0"/>
        <v>20.19562628522739</v>
      </c>
      <c r="J14" s="32">
        <f t="shared" si="0"/>
        <v>-28.03130784345211</v>
      </c>
      <c r="K14" s="19">
        <f t="shared" si="4"/>
        <v>-78.79920324594714</v>
      </c>
      <c r="L14" s="27">
        <f t="shared" si="1"/>
        <v>0.003186492532043645</v>
      </c>
    </row>
    <row r="15" spans="2:12" ht="19.5" customHeight="1">
      <c r="B15" s="11" t="s">
        <v>29</v>
      </c>
      <c r="C15" s="17">
        <v>628594</v>
      </c>
      <c r="D15" s="17">
        <v>1259119</v>
      </c>
      <c r="E15" s="35">
        <v>1265207</v>
      </c>
      <c r="F15" s="36">
        <v>2417786</v>
      </c>
      <c r="G15" s="17">
        <f>D15-C15</f>
        <v>630525</v>
      </c>
      <c r="H15" s="23">
        <f>F15-E15</f>
        <v>1152579</v>
      </c>
      <c r="I15" s="18">
        <f>(E15-C15)/C15*100</f>
        <v>101.27570419062224</v>
      </c>
      <c r="J15" s="32">
        <f>(F15-D15)/D15*100</f>
        <v>92.02204080789822</v>
      </c>
      <c r="K15" s="19">
        <f>(H15-G15)/G15*100</f>
        <v>82.79671702152967</v>
      </c>
      <c r="L15" s="27">
        <f t="shared" si="1"/>
        <v>0.00036832676383525116</v>
      </c>
    </row>
    <row r="16" spans="2:12" ht="19.5" customHeight="1">
      <c r="B16" s="11" t="s">
        <v>14</v>
      </c>
      <c r="C16" s="17">
        <v>407858152</v>
      </c>
      <c r="D16" s="17">
        <v>402671429</v>
      </c>
      <c r="E16" s="35">
        <v>401756189</v>
      </c>
      <c r="F16" s="36">
        <v>430640697</v>
      </c>
      <c r="G16" s="17">
        <f t="shared" si="2"/>
        <v>-5186723</v>
      </c>
      <c r="H16" s="23">
        <f t="shared" si="3"/>
        <v>28884508</v>
      </c>
      <c r="I16" s="18">
        <f t="shared" si="0"/>
        <v>-1.49609931052696</v>
      </c>
      <c r="J16" s="32">
        <f t="shared" si="0"/>
        <v>6.945928115500839</v>
      </c>
      <c r="K16" s="19">
        <f t="shared" si="4"/>
        <v>-656.8932059799607</v>
      </c>
      <c r="L16" s="27">
        <f t="shared" si="1"/>
        <v>0.06560402546038688</v>
      </c>
    </row>
    <row r="17" spans="2:12" ht="19.5" customHeight="1">
      <c r="B17" s="11" t="s">
        <v>15</v>
      </c>
      <c r="C17" s="17">
        <v>115998697</v>
      </c>
      <c r="D17" s="17">
        <v>452239263</v>
      </c>
      <c r="E17" s="35">
        <v>90469632</v>
      </c>
      <c r="F17" s="36">
        <v>440275115</v>
      </c>
      <c r="G17" s="17">
        <f t="shared" si="2"/>
        <v>336240566</v>
      </c>
      <c r="H17" s="23">
        <f t="shared" si="3"/>
        <v>349805483</v>
      </c>
      <c r="I17" s="18">
        <f t="shared" si="0"/>
        <v>-22.00806186641907</v>
      </c>
      <c r="J17" s="32">
        <f t="shared" si="0"/>
        <v>-2.6455350030056985</v>
      </c>
      <c r="K17" s="19">
        <f t="shared" si="4"/>
        <v>4.034289247538323</v>
      </c>
      <c r="L17" s="27">
        <f t="shared" si="1"/>
        <v>0.06707173765798256</v>
      </c>
    </row>
    <row r="18" spans="2:12" ht="19.5" customHeight="1">
      <c r="B18" s="11" t="s">
        <v>16</v>
      </c>
      <c r="C18" s="17">
        <v>165158125</v>
      </c>
      <c r="D18" s="17">
        <v>130463273</v>
      </c>
      <c r="E18" s="35">
        <v>149787311</v>
      </c>
      <c r="F18" s="36">
        <v>131227292</v>
      </c>
      <c r="G18" s="17">
        <f t="shared" si="2"/>
        <v>-34694852</v>
      </c>
      <c r="H18" s="23">
        <f t="shared" si="3"/>
        <v>-18560019</v>
      </c>
      <c r="I18" s="18">
        <f t="shared" si="0"/>
        <v>-9.30672590282797</v>
      </c>
      <c r="J18" s="32">
        <f t="shared" si="0"/>
        <v>0.5856199851739117</v>
      </c>
      <c r="K18" s="19">
        <f t="shared" si="4"/>
        <v>-46.504977164911956</v>
      </c>
      <c r="L18" s="27">
        <f t="shared" si="1"/>
        <v>0.01999123321469458</v>
      </c>
    </row>
    <row r="19" spans="2:12" ht="19.5" customHeight="1">
      <c r="B19" s="11" t="s">
        <v>17</v>
      </c>
      <c r="C19" s="17">
        <v>270030276</v>
      </c>
      <c r="D19" s="17">
        <v>82038570</v>
      </c>
      <c r="E19" s="35">
        <v>129907921</v>
      </c>
      <c r="F19" s="36">
        <v>83196622</v>
      </c>
      <c r="G19" s="17">
        <f t="shared" si="2"/>
        <v>-187991706</v>
      </c>
      <c r="H19" s="23">
        <f t="shared" si="3"/>
        <v>-46711299</v>
      </c>
      <c r="I19" s="18">
        <f t="shared" si="0"/>
        <v>-51.891349768497804</v>
      </c>
      <c r="J19" s="32">
        <f t="shared" si="0"/>
        <v>1.4115945707000987</v>
      </c>
      <c r="K19" s="19">
        <f t="shared" si="4"/>
        <v>-75.15246816261138</v>
      </c>
      <c r="L19" s="27">
        <f t="shared" si="1"/>
        <v>0.012674216222314407</v>
      </c>
    </row>
    <row r="20" spans="2:12" ht="19.5" customHeight="1">
      <c r="B20" s="11" t="s">
        <v>18</v>
      </c>
      <c r="C20" s="17">
        <v>239046265</v>
      </c>
      <c r="D20" s="17">
        <v>205134393</v>
      </c>
      <c r="E20" s="35">
        <v>233343820</v>
      </c>
      <c r="F20" s="36">
        <v>228556923</v>
      </c>
      <c r="G20" s="17">
        <f t="shared" si="2"/>
        <v>-33911872</v>
      </c>
      <c r="H20" s="23">
        <f t="shared" si="3"/>
        <v>-4786897</v>
      </c>
      <c r="I20" s="18">
        <f t="shared" si="0"/>
        <v>-2.3854984724400525</v>
      </c>
      <c r="J20" s="32">
        <f t="shared" si="0"/>
        <v>11.418138936848099</v>
      </c>
      <c r="K20" s="19">
        <f t="shared" si="4"/>
        <v>-85.88430329059983</v>
      </c>
      <c r="L20" s="27">
        <f t="shared" si="1"/>
        <v>0.034818479303268646</v>
      </c>
    </row>
    <row r="21" spans="2:12" ht="19.5" customHeight="1">
      <c r="B21" s="11" t="s">
        <v>19</v>
      </c>
      <c r="C21" s="17">
        <v>95890665</v>
      </c>
      <c r="D21" s="17">
        <v>117203387</v>
      </c>
      <c r="E21" s="35">
        <v>178565947</v>
      </c>
      <c r="F21" s="36">
        <v>101895010</v>
      </c>
      <c r="G21" s="17">
        <f t="shared" si="2"/>
        <v>21312722</v>
      </c>
      <c r="H21" s="23">
        <f t="shared" si="3"/>
        <v>-76670937</v>
      </c>
      <c r="I21" s="18">
        <f t="shared" si="0"/>
        <v>86.21827995457117</v>
      </c>
      <c r="J21" s="32">
        <f t="shared" si="0"/>
        <v>-13.061377654555326</v>
      </c>
      <c r="K21" s="19">
        <f t="shared" si="4"/>
        <v>-459.74258473413204</v>
      </c>
      <c r="L21" s="27">
        <f t="shared" si="1"/>
        <v>0.015522738275538264</v>
      </c>
    </row>
    <row r="22" spans="2:12" ht="19.5" customHeight="1">
      <c r="B22" s="11" t="s">
        <v>20</v>
      </c>
      <c r="C22" s="17">
        <v>926800412</v>
      </c>
      <c r="D22" s="17">
        <v>518101713</v>
      </c>
      <c r="E22" s="35">
        <v>987111128</v>
      </c>
      <c r="F22" s="36">
        <v>629288017</v>
      </c>
      <c r="G22" s="17">
        <f t="shared" si="2"/>
        <v>-408698699</v>
      </c>
      <c r="H22" s="23">
        <f t="shared" si="3"/>
        <v>-357823111</v>
      </c>
      <c r="I22" s="18">
        <f t="shared" si="0"/>
        <v>6.507411436066561</v>
      </c>
      <c r="J22" s="32">
        <f t="shared" si="0"/>
        <v>21.46032356391765</v>
      </c>
      <c r="K22" s="19">
        <f t="shared" si="4"/>
        <v>-12.44818936896102</v>
      </c>
      <c r="L22" s="27">
        <f t="shared" si="1"/>
        <v>0.0958660604461737</v>
      </c>
    </row>
    <row r="23" spans="2:12" ht="19.5" customHeight="1">
      <c r="B23" s="11" t="s">
        <v>21</v>
      </c>
      <c r="C23" s="17">
        <v>1490259851</v>
      </c>
      <c r="D23" s="17">
        <v>1080363522</v>
      </c>
      <c r="E23" s="35">
        <v>1656190471</v>
      </c>
      <c r="F23" s="36">
        <v>1122246926</v>
      </c>
      <c r="G23" s="17">
        <f t="shared" si="2"/>
        <v>-409896329</v>
      </c>
      <c r="H23" s="23">
        <f t="shared" si="3"/>
        <v>-533943545</v>
      </c>
      <c r="I23" s="18">
        <f t="shared" si="0"/>
        <v>11.134341429694732</v>
      </c>
      <c r="J23" s="32">
        <f t="shared" si="0"/>
        <v>3.8767880576404727</v>
      </c>
      <c r="K23" s="19">
        <f t="shared" si="4"/>
        <v>30.26307073855253</v>
      </c>
      <c r="L23" s="27">
        <f t="shared" si="1"/>
        <v>0.17096367440196883</v>
      </c>
    </row>
    <row r="24" spans="2:12" ht="19.5" customHeight="1">
      <c r="B24" s="11" t="s">
        <v>22</v>
      </c>
      <c r="C24" s="17">
        <v>114213340</v>
      </c>
      <c r="D24" s="17">
        <v>308674881</v>
      </c>
      <c r="E24" s="35">
        <v>153964473</v>
      </c>
      <c r="F24" s="36">
        <v>287305767</v>
      </c>
      <c r="G24" s="17">
        <f t="shared" si="2"/>
        <v>194461541</v>
      </c>
      <c r="H24" s="23">
        <f t="shared" si="3"/>
        <v>133341294</v>
      </c>
      <c r="I24" s="18">
        <f t="shared" si="0"/>
        <v>34.80428205671947</v>
      </c>
      <c r="J24" s="32">
        <f t="shared" si="0"/>
        <v>-6.9228548597059305</v>
      </c>
      <c r="K24" s="19">
        <f t="shared" si="4"/>
        <v>-31.430506353953042</v>
      </c>
      <c r="L24" s="27">
        <f t="shared" si="1"/>
        <v>0.04376830844016579</v>
      </c>
    </row>
    <row r="25" spans="2:12" ht="19.5" customHeight="1">
      <c r="B25" s="5" t="s">
        <v>30</v>
      </c>
      <c r="C25" s="12">
        <v>0</v>
      </c>
      <c r="D25" s="12">
        <v>0</v>
      </c>
      <c r="E25" s="33">
        <v>0</v>
      </c>
      <c r="F25" s="34">
        <v>0</v>
      </c>
      <c r="G25" s="12">
        <f t="shared" si="2"/>
        <v>0</v>
      </c>
      <c r="H25" s="22">
        <f t="shared" si="3"/>
        <v>0</v>
      </c>
      <c r="I25" s="60" t="s">
        <v>31</v>
      </c>
      <c r="J25" s="61" t="s">
        <v>31</v>
      </c>
      <c r="K25" s="62" t="s">
        <v>31</v>
      </c>
      <c r="L25" s="26">
        <f t="shared" si="1"/>
        <v>0</v>
      </c>
    </row>
    <row r="26" spans="2:12" s="15" customFormat="1" ht="24" customHeight="1">
      <c r="B26" s="5" t="s">
        <v>23</v>
      </c>
      <c r="C26" s="12">
        <v>135540</v>
      </c>
      <c r="D26" s="12">
        <v>5815553</v>
      </c>
      <c r="E26" s="33">
        <v>1311587</v>
      </c>
      <c r="F26" s="34">
        <v>12578104</v>
      </c>
      <c r="G26" s="12">
        <f t="shared" si="2"/>
        <v>5680013</v>
      </c>
      <c r="H26" s="22">
        <f t="shared" si="3"/>
        <v>11266517</v>
      </c>
      <c r="I26" s="13">
        <f aca="true" t="shared" si="5" ref="I26:J29">(E26-C26)/C26*100</f>
        <v>867.6752250258227</v>
      </c>
      <c r="J26" s="31">
        <f t="shared" si="5"/>
        <v>116.28388564251757</v>
      </c>
      <c r="K26" s="14">
        <f t="shared" si="4"/>
        <v>98.35371855663007</v>
      </c>
      <c r="L26" s="26">
        <f t="shared" si="1"/>
        <v>0.0019161548381466465</v>
      </c>
    </row>
    <row r="27" spans="2:12" s="15" customFormat="1" ht="24" customHeight="1">
      <c r="B27" s="5" t="s">
        <v>24</v>
      </c>
      <c r="C27" s="12">
        <v>2843676</v>
      </c>
      <c r="D27" s="12">
        <v>9444208</v>
      </c>
      <c r="E27" s="33">
        <v>2346000</v>
      </c>
      <c r="F27" s="34">
        <v>9633950</v>
      </c>
      <c r="G27" s="12">
        <f t="shared" si="2"/>
        <v>6600532</v>
      </c>
      <c r="H27" s="22">
        <f t="shared" si="3"/>
        <v>7287950</v>
      </c>
      <c r="I27" s="13">
        <f t="shared" si="5"/>
        <v>-17.501149920033086</v>
      </c>
      <c r="J27" s="31">
        <f t="shared" si="5"/>
        <v>2.00908323916627</v>
      </c>
      <c r="K27" s="14">
        <f t="shared" si="4"/>
        <v>10.414584763773586</v>
      </c>
      <c r="L27" s="26">
        <f t="shared" si="1"/>
        <v>0.0014676409022347792</v>
      </c>
    </row>
    <row r="28" spans="2:12" s="15" customFormat="1" ht="24" customHeight="1">
      <c r="B28" s="5" t="s">
        <v>25</v>
      </c>
      <c r="C28" s="12">
        <v>1767361</v>
      </c>
      <c r="D28" s="12">
        <v>788852</v>
      </c>
      <c r="E28" s="33">
        <v>2337253</v>
      </c>
      <c r="F28" s="34">
        <v>731729</v>
      </c>
      <c r="G28" s="12">
        <f t="shared" si="2"/>
        <v>-978509</v>
      </c>
      <c r="H28" s="22">
        <f t="shared" si="3"/>
        <v>-1605524</v>
      </c>
      <c r="I28" s="13">
        <f t="shared" si="5"/>
        <v>32.24536469911919</v>
      </c>
      <c r="J28" s="31">
        <f t="shared" si="5"/>
        <v>-7.241282268410297</v>
      </c>
      <c r="K28" s="14">
        <f aca="true" t="shared" si="6" ref="K28:K33">(H28-G28)/G28*100</f>
        <v>64.07861348234917</v>
      </c>
      <c r="L28" s="26">
        <f t="shared" si="1"/>
        <v>0.00011147197252958057</v>
      </c>
    </row>
    <row r="29" spans="2:12" s="15" customFormat="1" ht="24" customHeight="1">
      <c r="B29" s="5" t="s">
        <v>26</v>
      </c>
      <c r="C29" s="12">
        <v>1099414</v>
      </c>
      <c r="D29" s="12">
        <v>711845</v>
      </c>
      <c r="E29" s="33">
        <v>1537715</v>
      </c>
      <c r="F29" s="34">
        <v>1585848</v>
      </c>
      <c r="G29" s="12">
        <f t="shared" si="2"/>
        <v>-387569</v>
      </c>
      <c r="H29" s="22">
        <f t="shared" si="3"/>
        <v>48133</v>
      </c>
      <c r="I29" s="13">
        <f t="shared" si="5"/>
        <v>39.86678357743307</v>
      </c>
      <c r="J29" s="31">
        <f t="shared" si="5"/>
        <v>122.77995912031412</v>
      </c>
      <c r="K29" s="14">
        <f t="shared" si="6"/>
        <v>-112.41920793458713</v>
      </c>
      <c r="L29" s="26">
        <f t="shared" si="1"/>
        <v>0.0002415889006614338</v>
      </c>
    </row>
    <row r="30" spans="2:12" s="15" customFormat="1" ht="24" customHeight="1">
      <c r="B30" s="5" t="s">
        <v>27</v>
      </c>
      <c r="C30" s="12">
        <v>0</v>
      </c>
      <c r="D30" s="12">
        <v>0</v>
      </c>
      <c r="E30" s="33">
        <v>0</v>
      </c>
      <c r="F30" s="34">
        <v>0</v>
      </c>
      <c r="G30" s="12">
        <f t="shared" si="2"/>
        <v>0</v>
      </c>
      <c r="H30" s="22">
        <f t="shared" si="3"/>
        <v>0</v>
      </c>
      <c r="I30" s="60" t="s">
        <v>31</v>
      </c>
      <c r="J30" s="61" t="s">
        <v>31</v>
      </c>
      <c r="K30" s="62" t="s">
        <v>31</v>
      </c>
      <c r="L30" s="26">
        <f t="shared" si="1"/>
        <v>0</v>
      </c>
    </row>
    <row r="31" spans="2:12" s="15" customFormat="1" ht="24" customHeight="1" thickBot="1">
      <c r="B31" s="6" t="s">
        <v>28</v>
      </c>
      <c r="C31" s="16">
        <v>8073081</v>
      </c>
      <c r="D31" s="16">
        <v>3552332</v>
      </c>
      <c r="E31" s="37">
        <v>10187278</v>
      </c>
      <c r="F31" s="38">
        <v>5028434</v>
      </c>
      <c r="G31" s="16">
        <f t="shared" si="2"/>
        <v>-4520749</v>
      </c>
      <c r="H31" s="29">
        <f t="shared" si="3"/>
        <v>-5158844</v>
      </c>
      <c r="I31" s="13">
        <f aca="true" t="shared" si="7" ref="I31:J33">(E31-C31)/C31*100</f>
        <v>26.188229747725806</v>
      </c>
      <c r="J31" s="31">
        <f t="shared" si="7"/>
        <v>41.55304177650062</v>
      </c>
      <c r="K31" s="14">
        <f t="shared" si="6"/>
        <v>14.114807081746852</v>
      </c>
      <c r="L31" s="26">
        <f t="shared" si="1"/>
        <v>0.0007660342240294001</v>
      </c>
    </row>
    <row r="32" spans="2:12" ht="26.25" customHeight="1" thickBot="1">
      <c r="B32" s="7" t="s">
        <v>75</v>
      </c>
      <c r="C32" s="8">
        <f>SUM(C9:C11,C25:C31)</f>
        <v>4017725750</v>
      </c>
      <c r="D32" s="8">
        <f>SUM(D9:D11,D25:D31)</f>
        <v>6022436820</v>
      </c>
      <c r="E32" s="39">
        <f>SUM(E9:E11,E25:E31)</f>
        <v>4183553827</v>
      </c>
      <c r="F32" s="40">
        <f>SUM(F9:F11,F25:F31)</f>
        <v>6564241965</v>
      </c>
      <c r="G32" s="21">
        <f t="shared" si="2"/>
        <v>2004711070</v>
      </c>
      <c r="H32" s="24">
        <f t="shared" si="3"/>
        <v>2380688138</v>
      </c>
      <c r="I32" s="9">
        <f t="shared" si="7"/>
        <v>4.127411558641104</v>
      </c>
      <c r="J32" s="28">
        <f t="shared" si="7"/>
        <v>8.996443818235024</v>
      </c>
      <c r="K32" s="10">
        <f t="shared" si="6"/>
        <v>18.75467610402331</v>
      </c>
      <c r="L32" s="58"/>
    </row>
    <row r="33" spans="2:12" ht="26.25" customHeight="1" thickBot="1">
      <c r="B33" s="7" t="s">
        <v>33</v>
      </c>
      <c r="C33" s="8">
        <v>367625794934</v>
      </c>
      <c r="D33" s="8">
        <v>417268909969</v>
      </c>
      <c r="E33" s="51">
        <v>400658860309</v>
      </c>
      <c r="F33" s="8">
        <v>448106664115</v>
      </c>
      <c r="G33" s="45">
        <f t="shared" si="2"/>
        <v>49643115035</v>
      </c>
      <c r="H33" s="53">
        <f t="shared" si="3"/>
        <v>47447803806</v>
      </c>
      <c r="I33" s="55">
        <f t="shared" si="7"/>
        <v>8.98551348414777</v>
      </c>
      <c r="J33" s="55">
        <f t="shared" si="7"/>
        <v>7.390379059942669</v>
      </c>
      <c r="K33" s="56">
        <f t="shared" si="6"/>
        <v>-4.422186696890868</v>
      </c>
      <c r="L33" s="59"/>
    </row>
    <row r="34" spans="2:12" ht="26.25" customHeight="1" thickBot="1">
      <c r="B34" s="46" t="s">
        <v>78</v>
      </c>
      <c r="C34" s="47">
        <f aca="true" t="shared" si="8" ref="C34:H34">C32/C33*100</f>
        <v>1.0928846140193464</v>
      </c>
      <c r="D34" s="47">
        <f t="shared" si="8"/>
        <v>1.4432987160360025</v>
      </c>
      <c r="E34" s="52">
        <f t="shared" si="8"/>
        <v>1.0441685537101362</v>
      </c>
      <c r="F34" s="47">
        <f t="shared" si="8"/>
        <v>1.4648838079576927</v>
      </c>
      <c r="G34" s="48">
        <f t="shared" si="8"/>
        <v>4.038245925112906</v>
      </c>
      <c r="H34" s="54">
        <f t="shared" si="8"/>
        <v>5.017488581207948</v>
      </c>
      <c r="I34" s="47"/>
      <c r="J34" s="47"/>
      <c r="K34" s="57"/>
      <c r="L34" s="49"/>
    </row>
    <row r="35" spans="2:11" ht="12.75">
      <c r="B35" s="50"/>
      <c r="C35" s="50"/>
      <c r="D35" s="50"/>
      <c r="E35" s="50"/>
      <c r="F35" s="50"/>
      <c r="G35" s="50"/>
      <c r="H35" s="50"/>
      <c r="I35" s="50"/>
      <c r="J35" s="50"/>
      <c r="K35" s="50"/>
    </row>
    <row r="37" spans="3:6" ht="12.75">
      <c r="C37" s="20"/>
      <c r="D37" s="20"/>
      <c r="E37" s="20"/>
      <c r="F37" s="20"/>
    </row>
  </sheetData>
  <sheetProtection/>
  <mergeCells count="10">
    <mergeCell ref="L7:L8"/>
    <mergeCell ref="B2:K2"/>
    <mergeCell ref="B3:K3"/>
    <mergeCell ref="B4:K4"/>
    <mergeCell ref="B5:K5"/>
    <mergeCell ref="B7:B8"/>
    <mergeCell ref="C7:D7"/>
    <mergeCell ref="E7:F7"/>
    <mergeCell ref="G7:H7"/>
    <mergeCell ref="I7:K7"/>
  </mergeCells>
  <printOptions/>
  <pageMargins left="0" right="0" top="0" bottom="0" header="0" footer="0"/>
  <pageSetup fitToHeight="1" fitToWidth="1" horizontalDpi="600" verticalDpi="600" orientation="landscape" paperSize="9" scale="79" r:id="rId2"/>
  <drawing r:id="rId1"/>
</worksheet>
</file>

<file path=xl/worksheets/sheet4.xml><?xml version="1.0" encoding="utf-8"?>
<worksheet xmlns="http://schemas.openxmlformats.org/spreadsheetml/2006/main" xmlns:r="http://schemas.openxmlformats.org/officeDocument/2006/relationships">
  <dimension ref="B2:F23"/>
  <sheetViews>
    <sheetView zoomScalePageLayoutView="0" workbookViewId="0" topLeftCell="A1">
      <selection activeCell="B2" sqref="B2:F2"/>
    </sheetView>
  </sheetViews>
  <sheetFormatPr defaultColWidth="9.140625" defaultRowHeight="12.75"/>
  <cols>
    <col min="1" max="1" width="0.85546875" style="0" customWidth="1"/>
    <col min="2" max="2" width="20.140625" style="0" customWidth="1"/>
    <col min="3" max="6" width="15.7109375" style="0" customWidth="1"/>
  </cols>
  <sheetData>
    <row r="1" ht="3" customHeight="1"/>
    <row r="2" spans="2:6" ht="15.75" customHeight="1">
      <c r="B2" s="104" t="s">
        <v>72</v>
      </c>
      <c r="C2" s="104"/>
      <c r="D2" s="104"/>
      <c r="E2" s="104"/>
      <c r="F2" s="104"/>
    </row>
    <row r="3" spans="2:6" ht="15.75" customHeight="1">
      <c r="B3" s="105" t="s">
        <v>68</v>
      </c>
      <c r="C3" s="105"/>
      <c r="D3" s="105"/>
      <c r="E3" s="105"/>
      <c r="F3" s="105"/>
    </row>
    <row r="4" spans="2:6" ht="14.25" customHeight="1">
      <c r="B4" s="106" t="s">
        <v>7</v>
      </c>
      <c r="C4" s="106"/>
      <c r="D4" s="106"/>
      <c r="E4" s="106"/>
      <c r="F4" s="106"/>
    </row>
    <row r="5" spans="2:6" ht="14.25" customHeight="1">
      <c r="B5" s="106" t="s">
        <v>0</v>
      </c>
      <c r="C5" s="106"/>
      <c r="D5" s="106"/>
      <c r="E5" s="106"/>
      <c r="F5" s="106"/>
    </row>
    <row r="6" ht="13.5" thickBot="1"/>
    <row r="7" spans="2:6" ht="13.5" thickBot="1">
      <c r="B7" s="107" t="s">
        <v>1</v>
      </c>
      <c r="C7" s="102" t="s">
        <v>34</v>
      </c>
      <c r="D7" s="103"/>
      <c r="E7" s="102" t="s">
        <v>69</v>
      </c>
      <c r="F7" s="103"/>
    </row>
    <row r="8" spans="2:6" ht="13.5" thickBot="1">
      <c r="B8" s="108"/>
      <c r="C8" s="4" t="s">
        <v>4</v>
      </c>
      <c r="D8" s="4" t="s">
        <v>5</v>
      </c>
      <c r="E8" s="41" t="s">
        <v>4</v>
      </c>
      <c r="F8" s="42" t="s">
        <v>5</v>
      </c>
    </row>
    <row r="9" spans="2:6" ht="18" customHeight="1">
      <c r="B9" s="72" t="s">
        <v>36</v>
      </c>
      <c r="C9" s="68">
        <v>29351528</v>
      </c>
      <c r="D9" s="68">
        <v>93896530</v>
      </c>
      <c r="E9" s="64">
        <v>30022955</v>
      </c>
      <c r="F9" s="65">
        <v>113469459</v>
      </c>
    </row>
    <row r="10" spans="2:6" ht="18" customHeight="1">
      <c r="B10" s="72" t="s">
        <v>37</v>
      </c>
      <c r="C10" s="68">
        <v>82695294</v>
      </c>
      <c r="D10" s="68">
        <v>259350651</v>
      </c>
      <c r="E10" s="64">
        <v>87763715</v>
      </c>
      <c r="F10" s="65">
        <v>274171840</v>
      </c>
    </row>
    <row r="11" spans="2:6" ht="18" customHeight="1" thickBot="1">
      <c r="B11" s="73" t="s">
        <v>38</v>
      </c>
      <c r="C11" s="69">
        <v>1019554684</v>
      </c>
      <c r="D11" s="69">
        <v>1605643125</v>
      </c>
      <c r="E11" s="70">
        <v>939921043</v>
      </c>
      <c r="F11" s="71">
        <v>1515925130</v>
      </c>
    </row>
    <row r="14" spans="2:6" ht="15.75">
      <c r="B14" s="104" t="s">
        <v>72</v>
      </c>
      <c r="C14" s="104"/>
      <c r="D14" s="104"/>
      <c r="E14" s="104"/>
      <c r="F14" s="104"/>
    </row>
    <row r="15" spans="2:6" ht="15.75">
      <c r="B15" s="105" t="s">
        <v>70</v>
      </c>
      <c r="C15" s="105"/>
      <c r="D15" s="105"/>
      <c r="E15" s="105"/>
      <c r="F15" s="105"/>
    </row>
    <row r="16" spans="2:6" ht="14.25">
      <c r="B16" s="106" t="s">
        <v>7</v>
      </c>
      <c r="C16" s="106"/>
      <c r="D16" s="106"/>
      <c r="E16" s="106"/>
      <c r="F16" s="106"/>
    </row>
    <row r="17" spans="2:6" ht="14.25">
      <c r="B17" s="106" t="s">
        <v>0</v>
      </c>
      <c r="C17" s="106"/>
      <c r="D17" s="106"/>
      <c r="E17" s="106"/>
      <c r="F17" s="106"/>
    </row>
    <row r="18" ht="13.5" thickBot="1"/>
    <row r="19" spans="2:6" ht="13.5" thickBot="1">
      <c r="B19" s="107" t="s">
        <v>1</v>
      </c>
      <c r="C19" s="109" t="s">
        <v>71</v>
      </c>
      <c r="D19" s="109"/>
      <c r="E19" s="110"/>
      <c r="F19" s="111"/>
    </row>
    <row r="20" spans="2:6" ht="13.5" thickBot="1">
      <c r="B20" s="108"/>
      <c r="C20" s="4" t="s">
        <v>4</v>
      </c>
      <c r="D20" s="4" t="s">
        <v>5</v>
      </c>
      <c r="E20" s="74"/>
      <c r="F20" s="75"/>
    </row>
    <row r="21" spans="2:6" ht="18" customHeight="1">
      <c r="B21" s="72" t="s">
        <v>36</v>
      </c>
      <c r="C21" s="76">
        <f aca="true" t="shared" si="0" ref="C21:D23">(E9-C9)/C9</f>
        <v>0.02287536785137728</v>
      </c>
      <c r="D21" s="76">
        <f t="shared" si="0"/>
        <v>0.20845210147808443</v>
      </c>
      <c r="E21" s="90"/>
      <c r="F21" s="76"/>
    </row>
    <row r="22" spans="2:6" ht="18" customHeight="1">
      <c r="B22" s="72" t="s">
        <v>37</v>
      </c>
      <c r="C22" s="76">
        <f t="shared" si="0"/>
        <v>0.06129031961601104</v>
      </c>
      <c r="D22" s="76">
        <f t="shared" si="0"/>
        <v>0.057147298234466355</v>
      </c>
      <c r="E22" s="90"/>
      <c r="F22" s="76"/>
    </row>
    <row r="23" spans="2:6" ht="18" customHeight="1" thickBot="1">
      <c r="B23" s="73" t="s">
        <v>38</v>
      </c>
      <c r="C23" s="77">
        <f t="shared" si="0"/>
        <v>-0.07810629704291565</v>
      </c>
      <c r="D23" s="78">
        <f t="shared" si="0"/>
        <v>-0.05587667247041587</v>
      </c>
      <c r="E23" s="90"/>
      <c r="F23" s="76"/>
    </row>
  </sheetData>
  <sheetProtection/>
  <mergeCells count="14">
    <mergeCell ref="C19:D19"/>
    <mergeCell ref="E19:F19"/>
    <mergeCell ref="E7:F7"/>
    <mergeCell ref="B14:F14"/>
    <mergeCell ref="B15:F15"/>
    <mergeCell ref="B16:F16"/>
    <mergeCell ref="B17:F17"/>
    <mergeCell ref="B19:B20"/>
    <mergeCell ref="B2:F2"/>
    <mergeCell ref="B3:F3"/>
    <mergeCell ref="B4:F4"/>
    <mergeCell ref="B5:F5"/>
    <mergeCell ref="B7:B8"/>
    <mergeCell ref="C7:D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32"/>
  <sheetViews>
    <sheetView showGridLines="0" zoomScalePageLayoutView="0" workbookViewId="0" topLeftCell="A1">
      <selection activeCell="A1" sqref="A1:D1"/>
    </sheetView>
  </sheetViews>
  <sheetFormatPr defaultColWidth="9.140625" defaultRowHeight="12.75"/>
  <cols>
    <col min="1" max="1" width="60.57421875" style="80" customWidth="1"/>
    <col min="2" max="4" width="15.57421875" style="80" customWidth="1"/>
    <col min="5" max="16384" width="9.140625" style="80" customWidth="1"/>
  </cols>
  <sheetData>
    <row r="1" spans="1:10" ht="15.75">
      <c r="A1" s="112" t="s">
        <v>81</v>
      </c>
      <c r="B1" s="112"/>
      <c r="C1" s="112"/>
      <c r="D1" s="112"/>
      <c r="E1" s="79"/>
      <c r="F1" s="79"/>
      <c r="G1" s="79"/>
      <c r="H1" s="79"/>
      <c r="I1" s="79"/>
      <c r="J1" s="79"/>
    </row>
    <row r="2" spans="1:10" ht="15.75" customHeight="1">
      <c r="A2" s="113" t="s">
        <v>79</v>
      </c>
      <c r="B2" s="113"/>
      <c r="C2" s="113"/>
      <c r="D2" s="113"/>
      <c r="E2" s="81"/>
      <c r="F2" s="81"/>
      <c r="G2" s="81"/>
      <c r="H2" s="81"/>
      <c r="I2" s="81"/>
      <c r="J2" s="81"/>
    </row>
    <row r="3" spans="1:10" ht="12.75">
      <c r="A3" s="114" t="s">
        <v>40</v>
      </c>
      <c r="B3" s="114"/>
      <c r="C3" s="114"/>
      <c r="D3" s="114"/>
      <c r="E3" s="82"/>
      <c r="F3" s="82"/>
      <c r="G3" s="82"/>
      <c r="H3" s="82"/>
      <c r="I3" s="82"/>
      <c r="J3" s="82"/>
    </row>
    <row r="4" spans="1:10" ht="12.75">
      <c r="A4" s="114" t="s">
        <v>41</v>
      </c>
      <c r="B4" s="114"/>
      <c r="C4" s="114"/>
      <c r="D4" s="114"/>
      <c r="E4" s="82"/>
      <c r="F4" s="82"/>
      <c r="G4" s="82"/>
      <c r="H4" s="82"/>
      <c r="I4" s="82"/>
      <c r="J4" s="82"/>
    </row>
    <row r="6" spans="1:4" ht="12.75">
      <c r="A6" s="115" t="s">
        <v>42</v>
      </c>
      <c r="B6" s="117" t="s">
        <v>80</v>
      </c>
      <c r="C6" s="118"/>
      <c r="D6" s="119"/>
    </row>
    <row r="7" spans="1:4" ht="25.5">
      <c r="A7" s="116"/>
      <c r="B7" s="83" t="s">
        <v>43</v>
      </c>
      <c r="C7" s="83" t="s">
        <v>44</v>
      </c>
      <c r="D7" s="83" t="s">
        <v>45</v>
      </c>
    </row>
    <row r="8" spans="1:4" ht="12.75">
      <c r="A8" s="84" t="s">
        <v>46</v>
      </c>
      <c r="B8" s="85">
        <v>1</v>
      </c>
      <c r="C8" s="85">
        <v>1</v>
      </c>
      <c r="D8" s="85">
        <v>27</v>
      </c>
    </row>
    <row r="9" spans="1:4" ht="12.75">
      <c r="A9" s="84" t="s">
        <v>47</v>
      </c>
      <c r="B9" s="85">
        <v>0</v>
      </c>
      <c r="C9" s="85">
        <v>0</v>
      </c>
      <c r="D9" s="85">
        <v>14</v>
      </c>
    </row>
    <row r="10" spans="1:4" ht="12.75">
      <c r="A10" s="84" t="s">
        <v>48</v>
      </c>
      <c r="B10" s="85">
        <v>10</v>
      </c>
      <c r="C10" s="85">
        <v>26</v>
      </c>
      <c r="D10" s="85">
        <v>378</v>
      </c>
    </row>
    <row r="11" spans="1:4" ht="12.75">
      <c r="A11" s="84" t="s">
        <v>49</v>
      </c>
      <c r="B11" s="85">
        <v>0</v>
      </c>
      <c r="C11" s="85">
        <v>0</v>
      </c>
      <c r="D11" s="85">
        <v>10</v>
      </c>
    </row>
    <row r="12" spans="1:4" ht="12.75">
      <c r="A12" s="84" t="s">
        <v>50</v>
      </c>
      <c r="B12" s="85">
        <v>0</v>
      </c>
      <c r="C12" s="85">
        <v>0</v>
      </c>
      <c r="D12" s="85">
        <v>0</v>
      </c>
    </row>
    <row r="13" spans="1:4" ht="12.75">
      <c r="A13" s="84" t="s">
        <v>51</v>
      </c>
      <c r="B13" s="85">
        <v>1</v>
      </c>
      <c r="C13" s="85">
        <v>1</v>
      </c>
      <c r="D13" s="85">
        <v>12</v>
      </c>
    </row>
    <row r="14" spans="1:4" ht="12.75">
      <c r="A14" s="84" t="s">
        <v>52</v>
      </c>
      <c r="B14" s="85">
        <v>10</v>
      </c>
      <c r="C14" s="85">
        <v>25</v>
      </c>
      <c r="D14" s="85">
        <v>522</v>
      </c>
    </row>
    <row r="15" spans="1:4" ht="12.75">
      <c r="A15" s="84" t="s">
        <v>53</v>
      </c>
      <c r="B15" s="85">
        <v>0</v>
      </c>
      <c r="C15" s="85">
        <v>0</v>
      </c>
      <c r="D15" s="85">
        <v>20</v>
      </c>
    </row>
    <row r="16" spans="1:4" ht="12.75">
      <c r="A16" s="84" t="s">
        <v>54</v>
      </c>
      <c r="B16" s="85">
        <v>5</v>
      </c>
      <c r="C16" s="85">
        <v>9</v>
      </c>
      <c r="D16" s="85">
        <v>128</v>
      </c>
    </row>
    <row r="17" spans="1:4" ht="12.75">
      <c r="A17" s="84" t="s">
        <v>55</v>
      </c>
      <c r="B17" s="85">
        <v>0</v>
      </c>
      <c r="C17" s="85">
        <v>3</v>
      </c>
      <c r="D17" s="85">
        <v>37</v>
      </c>
    </row>
    <row r="18" spans="1:4" ht="12.75">
      <c r="A18" s="84" t="s">
        <v>56</v>
      </c>
      <c r="B18" s="85">
        <v>0</v>
      </c>
      <c r="C18" s="85">
        <v>0</v>
      </c>
      <c r="D18" s="85">
        <v>12</v>
      </c>
    </row>
    <row r="19" spans="1:4" ht="12.75">
      <c r="A19" s="84" t="s">
        <v>57</v>
      </c>
      <c r="B19" s="85">
        <v>0</v>
      </c>
      <c r="C19" s="85">
        <v>0</v>
      </c>
      <c r="D19" s="85">
        <v>26</v>
      </c>
    </row>
    <row r="20" spans="1:4" ht="12.75">
      <c r="A20" s="84" t="s">
        <v>58</v>
      </c>
      <c r="B20" s="85">
        <v>5</v>
      </c>
      <c r="C20" s="85">
        <v>8</v>
      </c>
      <c r="D20" s="85">
        <v>156</v>
      </c>
    </row>
    <row r="21" spans="1:4" ht="12.75">
      <c r="A21" s="84" t="s">
        <v>59</v>
      </c>
      <c r="B21" s="85">
        <v>0</v>
      </c>
      <c r="C21" s="85">
        <v>0</v>
      </c>
      <c r="D21" s="85">
        <v>74</v>
      </c>
    </row>
    <row r="22" spans="1:4" ht="12.75">
      <c r="A22" s="84" t="s">
        <v>60</v>
      </c>
      <c r="B22" s="85">
        <v>0</v>
      </c>
      <c r="C22" s="85">
        <v>0</v>
      </c>
      <c r="D22" s="85">
        <v>0</v>
      </c>
    </row>
    <row r="23" spans="1:4" ht="12.75">
      <c r="A23" s="84" t="s">
        <v>61</v>
      </c>
      <c r="B23" s="85">
        <v>0</v>
      </c>
      <c r="C23" s="85">
        <v>0</v>
      </c>
      <c r="D23" s="85">
        <v>8</v>
      </c>
    </row>
    <row r="24" spans="1:4" ht="12.75">
      <c r="A24" s="84" t="s">
        <v>62</v>
      </c>
      <c r="B24" s="85">
        <v>0</v>
      </c>
      <c r="C24" s="85">
        <v>0</v>
      </c>
      <c r="D24" s="85">
        <v>2</v>
      </c>
    </row>
    <row r="25" spans="1:4" ht="12.75">
      <c r="A25" s="84" t="s">
        <v>63</v>
      </c>
      <c r="B25" s="85">
        <v>0</v>
      </c>
      <c r="C25" s="85">
        <v>0</v>
      </c>
      <c r="D25" s="85">
        <v>11</v>
      </c>
    </row>
    <row r="26" spans="1:4" ht="12.75">
      <c r="A26" s="84" t="s">
        <v>64</v>
      </c>
      <c r="B26" s="85">
        <v>1</v>
      </c>
      <c r="C26" s="85">
        <v>2</v>
      </c>
      <c r="D26" s="85">
        <v>21</v>
      </c>
    </row>
    <row r="27" spans="1:4" ht="12.75">
      <c r="A27" s="84" t="s">
        <v>65</v>
      </c>
      <c r="B27" s="85">
        <v>0</v>
      </c>
      <c r="C27" s="85">
        <v>0</v>
      </c>
      <c r="D27" s="85">
        <v>0</v>
      </c>
    </row>
    <row r="28" spans="1:4" ht="12.75">
      <c r="A28" s="84" t="s">
        <v>66</v>
      </c>
      <c r="B28" s="85">
        <v>0</v>
      </c>
      <c r="C28" s="85">
        <v>0</v>
      </c>
      <c r="D28" s="85">
        <v>9</v>
      </c>
    </row>
    <row r="29" spans="1:4" ht="12.75">
      <c r="A29" s="86" t="s">
        <v>67</v>
      </c>
      <c r="B29" s="87">
        <f>SUM(B8:B28)</f>
        <v>33</v>
      </c>
      <c r="C29" s="87">
        <f>SUM(C8:C28)</f>
        <v>75</v>
      </c>
      <c r="D29" s="87">
        <f>SUM(D8:D28)</f>
        <v>1467</v>
      </c>
    </row>
    <row r="30" spans="1:4" ht="12.75">
      <c r="A30" s="88"/>
      <c r="B30" s="88"/>
      <c r="C30" s="88"/>
      <c r="D30" s="88"/>
    </row>
    <row r="31" spans="1:4" ht="12.75">
      <c r="A31" s="88"/>
      <c r="B31" s="88"/>
      <c r="C31" s="89"/>
      <c r="D31" s="88"/>
    </row>
    <row r="32" spans="1:4" ht="12.75">
      <c r="A32" s="88"/>
      <c r="B32" s="89"/>
      <c r="C32" s="88"/>
      <c r="D32" s="88"/>
    </row>
  </sheetData>
  <sheetProtection/>
  <mergeCells count="6">
    <mergeCell ref="A1:D1"/>
    <mergeCell ref="A2:D2"/>
    <mergeCell ref="A3:D3"/>
    <mergeCell ref="A4:D4"/>
    <mergeCell ref="A6:A7"/>
    <mergeCell ref="B6:D6"/>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CCIAA BOLOGNA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TECNOLOGICO</dc:creator>
  <cp:keywords/>
  <dc:description/>
  <cp:lastModifiedBy>cotti elena</cp:lastModifiedBy>
  <cp:lastPrinted>2013-10-30T07:56:39Z</cp:lastPrinted>
  <dcterms:created xsi:type="dcterms:W3CDTF">2009-07-30T06:08:25Z</dcterms:created>
  <dcterms:modified xsi:type="dcterms:W3CDTF">2018-07-23T14:33:18Z</dcterms:modified>
  <cp:category/>
  <cp:version/>
  <cp:contentType/>
  <cp:contentStatus/>
</cp:coreProperties>
</file>