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Bo_30set17" sheetId="1" r:id="rId1"/>
    <sheet name="It_30set17" sheetId="2" r:id="rId2"/>
    <sheet name="Bo_2016" sheetId="3" r:id="rId3"/>
  </sheets>
  <externalReferences>
    <externalReference r:id="rId6"/>
    <externalReference r:id="rId7"/>
  </externalReferences>
  <definedNames>
    <definedName name="\a">#N/A</definedName>
    <definedName name="_2">'[2]BoSettori'!$A$51:$R$55</definedName>
    <definedName name="A">#REF!</definedName>
    <definedName name="Area" localSheetId="2">#REF!</definedName>
    <definedName name="Area" localSheetId="0">#REF!</definedName>
    <definedName name="Area" localSheetId="1">#REF!</definedName>
    <definedName name="Area">#REF!</definedName>
    <definedName name="BO00">#REF!</definedName>
    <definedName name="BO94_">#REF!</definedName>
    <definedName name="BO95_">#REF!</definedName>
    <definedName name="BO96_">#REF!</definedName>
    <definedName name="BO97_">#REF!</definedName>
    <definedName name="BO98_">#REF!</definedName>
    <definedName name="BO99_">#REF!</definedName>
    <definedName name="BOES00">'[2]BoSettori'!$DH$30:$FH$30</definedName>
    <definedName name="BOES01">'[2]BoSettori'!$DH$31:$FH$31</definedName>
    <definedName name="BOES02">'[2]BoSettori'!$DH$32:$FH$32</definedName>
    <definedName name="BOES04">'[2]BoSettori'!$DH$34:$FH$34</definedName>
    <definedName name="BOES99">'[2]BoSettori'!$DH$29:$FH$29</definedName>
    <definedName name="BOIM00">'[2]BoSettori'!$B$30:$BB$30</definedName>
    <definedName name="BOIM01">'[2]BoSettori'!$B$31:$BB$31</definedName>
    <definedName name="BOIM02">'[2]BoSettori'!$B$32:$BB$32</definedName>
    <definedName name="BOIM04">'[2]BoSettori'!$B$34:$BB$34</definedName>
    <definedName name="BOIM99">'[2]BoSettori'!$B$29:$BB$29</definedName>
    <definedName name="ES00">#REF!</definedName>
    <definedName name="ES99_">#REF!</definedName>
    <definedName name="F">#REF!</definedName>
    <definedName name="HTML_CodePage" hidden="1">1252</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#REF!</definedName>
    <definedName name="IM00">#REF!</definedName>
    <definedName name="IM99_">#REF!</definedName>
    <definedName name="N">#REF!</definedName>
    <definedName name="rrrr" hidden="1">{"'Tav19'!$A$1:$AB$128"}</definedName>
    <definedName name="wew" hidden="1">{"'Tav19'!$A$1:$AB$128"}</definedName>
  </definedNames>
  <calcPr fullCalcOnLoad="1"/>
</workbook>
</file>

<file path=xl/sharedStrings.xml><?xml version="1.0" encoding="utf-8"?>
<sst xmlns="http://schemas.openxmlformats.org/spreadsheetml/2006/main" count="208" uniqueCount="43">
  <si>
    <t>MERCE</t>
  </si>
  <si>
    <t>saldo</t>
  </si>
  <si>
    <t>var. %</t>
  </si>
  <si>
    <t>import</t>
  </si>
  <si>
    <t>export</t>
  </si>
  <si>
    <t xml:space="preserve">Fonte: Istat, Coeweb </t>
  </si>
  <si>
    <t>A-PRODOTTI DELL'AGRICOLTURA, DELLA SILVICOLTURA E DELLA PESCA</t>
  </si>
  <si>
    <t>B-PRODOTTI DELL'ESTRAZIONE DI MINERALI DA CAVE E MINIERE</t>
  </si>
  <si>
    <t>C-PRODOTTI DELLE ATTIVITA' MANIFATTURIERE</t>
  </si>
  <si>
    <t>CA-Prodotti alimentari, bevande e tabacco</t>
  </si>
  <si>
    <t>CB-Prodotti tessili, abbigliamento, pelli e accessori</t>
  </si>
  <si>
    <t>CC-Legno e prodotti in legno; carta e stampa</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</si>
  <si>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</si>
  <si>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</si>
  <si>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</si>
  <si>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</si>
  <si>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</si>
  <si>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</si>
  <si>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CK-Macchinari ed apparecchi n.c.a.</t>
  </si>
  <si>
    <t>CL-Mezzi di trasporto</t>
  </si>
  <si>
    <t>CM-Prodotti delle altre attività manifatturiere</t>
  </si>
  <si>
    <t>E-PRODOTTI DELLE ATTIVITA' DI TRATTAMENTO DEI RIFIUTI E RISANAMENTO</t>
  </si>
  <si>
    <t>J-PRODOTTI DELLE ATTIVITA' DEI SERVIZI DI INFORMAZIONE E COMUNICAZIONE</t>
  </si>
  <si>
    <t>M-PRODOTTI DELLE ATTIVITA' PROFESSIONALI, SCIENTIFICHE E TECNICHE</t>
  </si>
  <si>
    <t>R-PRODOTTI DELLE ATTIVITA' ARTISTICHE, SPORTIVE, DI INTRATTENIMENTO E DIVERTIMENTO</t>
  </si>
  <si>
    <t>S-PRODOTTI DELLE ALTRE ATTIVITA' DI SERVIZI</t>
  </si>
  <si>
    <t>V-MERCI DICHIARATE COME PROVVISTE DI BORDO, MERCI NAZIONALI DI RITORNO E RESPINTE, MERCI VARIE</t>
  </si>
  <si>
    <t>CD-Coke e prodotti petroliferi raffinati</t>
  </si>
  <si>
    <t>D-ENERGIA ELETTRICA, GAS, VAPORE E ARIA CONDIZIONATA</t>
  </si>
  <si>
    <t>-</t>
  </si>
  <si>
    <t>2017 provvisorio</t>
  </si>
  <si>
    <t>peso % export 2017</t>
  </si>
  <si>
    <t xml:space="preserve">Elaborazione: Ufficio Statistica Camera di commercio di Bologna </t>
  </si>
  <si>
    <t>Periodo riferimento: anno 2016 - Valori in Euro</t>
  </si>
  <si>
    <t>peso % export 2016</t>
  </si>
  <si>
    <t>Periodo riferimento: 30 settembre 2017 - Valori in Euro</t>
  </si>
  <si>
    <t>TOTALE BOLOGNA</t>
  </si>
  <si>
    <t>Import Export BOLOGNA - REPUBBLICA MOLDOVA</t>
  </si>
  <si>
    <t>TOTALE DA/VS REP. MOLDOVA</t>
  </si>
  <si>
    <t>PESO % REP. MOLDOVA su TOTALE BOLOGNA</t>
  </si>
  <si>
    <t>Import Export ITALIA - REPUBBLICA MOLDOVA</t>
  </si>
  <si>
    <t>TOTALE ITALIA</t>
  </si>
  <si>
    <t>PESO % REP. MOLDOVA su TOTALE ITALIA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</si>
</sst>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0.0"/>
    <numFmt numFmtId="167" formatCode="#,##0.0"/>
    <numFmt numFmtId="168" formatCode="&quot;Sì&quot;;&quot;Sì&quot;;&quot;No&quot;"/>
    <numFmt numFmtId="169" formatCode="&quot;Vero&quot;;&quot;Vero&quot;;&quot;Falso&quot;"/>
    <numFmt numFmtId="170" formatCode="&quot;Attivo&quot;;&quot;Attivo&quot;;&quot;Disattivo&quot;"/>
    <numFmt numFmtId="171" formatCode="[$€-2]\ #.##000_);[Red]\([$€-2]\ #.##000\)"/>
    <numFmt numFmtId="172" formatCode="0.0%"/>
    <numFmt numFmtId="173" formatCode="#,##0.000"/>
    <numFmt numFmtId="174" formatCode="&quot;Attivo&quot;;&quot;Attivo&quot;;&quot;Inattivo&quot;"/>
  </numFmts>
  <fonts count="32">
    <font>
      <sz val="10"/>
      <name val="Arial"/>
      <family val="0"/>
    </font>
    <font>
      <u val="single"/>
      <sz val="10"/>
      <color indexed="12"/>
      <name val="Arial"/>
      <family val="2"/>
    </font>
    <font>
      <u val="single"/>
      <sz val="10"/>
      <color indexed="36"/>
      <name val="Arial"/>
      <family val="2"/>
    </font>
    <font>
      <sz val="8"/>
      <name val="Arial"/>
      <family val="2"/>
    </font>
    <font>
      <sz val="9"/>
      <color indexed="10"/>
      <name val="Arial"/>
      <family val="2"/>
    </font>
    <font>
      <sz val="7.5"/>
      <name val="Verdana"/>
      <family val="2"/>
    </font>
    <font>
      <b/>
      <sz val="7.5"/>
      <name val="Verdana"/>
      <family val="2"/>
    </font>
    <font>
      <b/>
      <sz val="7.5"/>
      <color indexed="10"/>
      <name val="Arial"/>
      <family val="2"/>
    </font>
    <font>
      <sz val="7.5"/>
      <name val="Arial"/>
      <family val="2"/>
    </font>
    <font>
      <b/>
      <sz val="7.5"/>
      <name val="Arial"/>
      <family val="2"/>
    </font>
    <font>
      <b/>
      <sz val="12"/>
      <name val="Arial"/>
      <family val="2"/>
    </font>
    <font>
      <b/>
      <sz val="9"/>
      <name val="Arial"/>
      <family val="2"/>
    </font>
    <font>
      <b/>
      <sz val="1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8"/>
      <color indexed="8"/>
      <name val="Times New Roman"/>
      <family val="1"/>
    </font>
    <font>
      <sz val="9"/>
      <color indexed="60"/>
      <name val="Arial"/>
      <family val="2"/>
    </font>
    <font>
      <b/>
      <sz val="9"/>
      <color indexed="63"/>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medium">
        <color indexed="8"/>
      </bottom>
    </border>
    <border>
      <left>
        <color indexed="63"/>
      </left>
      <right style="medium"/>
      <top>
        <color indexed="63"/>
      </top>
      <bottom style="mediu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bottom style="medium"/>
    </border>
    <border>
      <left style="medium"/>
      <right>
        <color indexed="63"/>
      </right>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medium">
        <color indexed="8"/>
      </right>
      <top>
        <color indexed="63"/>
      </top>
      <bottom>
        <color indexed="63"/>
      </bottom>
    </border>
    <border>
      <left style="medium">
        <color indexed="8"/>
      </left>
      <right>
        <color indexed="63"/>
      </right>
      <top>
        <color indexed="63"/>
      </top>
      <bottom style="medium"/>
    </border>
    <border>
      <left style="medium"/>
      <right style="medium">
        <color indexed="8"/>
      </right>
      <top>
        <color indexed="63"/>
      </top>
      <bottom style="medium"/>
    </border>
    <border>
      <left style="medium"/>
      <right>
        <color indexed="63"/>
      </right>
      <top style="medium"/>
      <bottom>
        <color indexed="63"/>
      </bottom>
    </border>
    <border>
      <left>
        <color indexed="63"/>
      </left>
      <right>
        <color indexed="63"/>
      </right>
      <top style="medium">
        <color indexed="8"/>
      </top>
      <bottom style="medium">
        <color indexed="8"/>
      </bottom>
    </border>
    <border>
      <left style="medium"/>
      <right>
        <color indexed="63"/>
      </right>
      <top style="medium"/>
      <bottom style="medium">
        <color indexed="8"/>
      </bottom>
    </border>
    <border>
      <left>
        <color indexed="63"/>
      </left>
      <right style="medium"/>
      <top style="medium"/>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0" borderId="2" applyNumberFormat="0" applyFill="0" applyAlignment="0" applyProtection="0"/>
    <xf numFmtId="0" fontId="17"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44" fontId="0" fillId="0" borderId="0" applyFont="0" applyFill="0" applyBorder="0" applyAlignment="0" applyProtection="0"/>
    <xf numFmtId="0" fontId="18" fillId="7" borderId="1" applyNumberFormat="0" applyAlignment="0" applyProtection="0"/>
    <xf numFmtId="43" fontId="0" fillId="0" borderId="0" applyFont="0" applyFill="0" applyBorder="0" applyAlignment="0" applyProtection="0"/>
    <xf numFmtId="165" fontId="19"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164" fontId="19"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Border="1" applyAlignment="1">
      <alignment/>
    </xf>
    <xf numFmtId="0" fontId="0" fillId="0" borderId="0" xfId="0" applyFont="1" applyAlignment="1">
      <alignment/>
    </xf>
    <xf numFmtId="0" fontId="8" fillId="0" borderId="0" xfId="0" applyFont="1" applyBorder="1" applyAlignment="1">
      <alignment horizontal="left" wrapText="1"/>
    </xf>
    <xf numFmtId="0" fontId="9" fillId="0" borderId="10" xfId="0" applyFont="1" applyBorder="1" applyAlignment="1">
      <alignment horizontal="righ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right" vertical="center" wrapText="1"/>
    </xf>
    <xf numFmtId="3" fontId="4" fillId="0" borderId="13" xfId="0" applyNumberFormat="1" applyFont="1" applyBorder="1" applyAlignment="1">
      <alignment horizontal="right" vertical="center" wrapText="1"/>
    </xf>
    <xf numFmtId="167" fontId="4" fillId="0" borderId="14" xfId="0" applyNumberFormat="1" applyFont="1" applyBorder="1" applyAlignment="1">
      <alignment horizontal="right" vertical="center" wrapText="1"/>
    </xf>
    <xf numFmtId="167" fontId="4" fillId="0" borderId="15" xfId="0" applyNumberFormat="1" applyFont="1" applyBorder="1" applyAlignment="1">
      <alignment horizontal="right" vertical="center" wrapText="1"/>
    </xf>
    <xf numFmtId="0" fontId="8" fillId="0" borderId="11" xfId="0" applyFont="1" applyBorder="1" applyAlignment="1">
      <alignment horizontal="left" vertical="center" wrapText="1"/>
    </xf>
    <xf numFmtId="3" fontId="11" fillId="0" borderId="0" xfId="0" applyNumberFormat="1" applyFont="1" applyBorder="1" applyAlignment="1">
      <alignment horizontal="right" vertical="center" wrapText="1"/>
    </xf>
    <xf numFmtId="167" fontId="11" fillId="0" borderId="0" xfId="0" applyNumberFormat="1" applyFont="1" applyBorder="1" applyAlignment="1">
      <alignment horizontal="right" vertical="center" wrapText="1"/>
    </xf>
    <xf numFmtId="167" fontId="11" fillId="0" borderId="16" xfId="0" applyNumberFormat="1" applyFont="1" applyBorder="1" applyAlignment="1">
      <alignment horizontal="right" vertical="center" wrapText="1"/>
    </xf>
    <xf numFmtId="0" fontId="12" fillId="0" borderId="0" xfId="0" applyFont="1" applyAlignment="1">
      <alignment/>
    </xf>
    <xf numFmtId="3" fontId="11" fillId="0" borderId="13"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167" fontId="3" fillId="0" borderId="0" xfId="0" applyNumberFormat="1" applyFont="1" applyBorder="1" applyAlignment="1">
      <alignment horizontal="right" vertical="center" wrapText="1"/>
    </xf>
    <xf numFmtId="167" fontId="3" fillId="0" borderId="16" xfId="0" applyNumberFormat="1" applyFont="1" applyBorder="1" applyAlignment="1">
      <alignment horizontal="right" vertical="center" wrapText="1"/>
    </xf>
    <xf numFmtId="3" fontId="5" fillId="0" borderId="0" xfId="0" applyNumberFormat="1" applyFont="1" applyAlignment="1">
      <alignment horizontal="right" wrapText="1"/>
    </xf>
    <xf numFmtId="3" fontId="4" fillId="0" borderId="14" xfId="0" applyNumberFormat="1" applyFont="1" applyBorder="1" applyAlignment="1">
      <alignment horizontal="right" vertical="center" wrapText="1"/>
    </xf>
    <xf numFmtId="3" fontId="11" fillId="0" borderId="17"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4" fillId="0" borderId="18" xfId="0" applyNumberFormat="1" applyFont="1" applyBorder="1" applyAlignment="1">
      <alignment horizontal="right" vertical="center" wrapText="1"/>
    </xf>
    <xf numFmtId="172" fontId="11" fillId="0" borderId="19" xfId="0" applyNumberFormat="1" applyFont="1" applyBorder="1" applyAlignment="1">
      <alignment horizontal="right" vertical="center" wrapText="1"/>
    </xf>
    <xf numFmtId="172" fontId="11" fillId="0" borderId="17" xfId="0" applyNumberFormat="1" applyFont="1" applyBorder="1" applyAlignment="1">
      <alignment horizontal="right" vertical="center" wrapText="1"/>
    </xf>
    <xf numFmtId="172" fontId="3" fillId="0" borderId="17" xfId="0" applyNumberFormat="1" applyFont="1" applyBorder="1" applyAlignment="1">
      <alignment horizontal="right" vertical="center" wrapText="1"/>
    </xf>
    <xf numFmtId="167" fontId="4" fillId="0" borderId="18" xfId="0" applyNumberFormat="1" applyFont="1" applyBorder="1" applyAlignment="1">
      <alignment horizontal="right" vertical="center" wrapText="1"/>
    </xf>
    <xf numFmtId="3" fontId="11" fillId="0" borderId="20" xfId="0" applyNumberFormat="1" applyFont="1" applyBorder="1" applyAlignment="1">
      <alignment horizontal="right" vertical="center" wrapText="1"/>
    </xf>
    <xf numFmtId="0" fontId="9" fillId="0" borderId="21" xfId="0" applyFont="1" applyBorder="1" applyAlignment="1">
      <alignment horizontal="center" vertical="center" wrapText="1"/>
    </xf>
    <xf numFmtId="167" fontId="11" fillId="0" borderId="17" xfId="0" applyNumberFormat="1" applyFont="1" applyBorder="1" applyAlignment="1">
      <alignment horizontal="right" vertical="center" wrapText="1"/>
    </xf>
    <xf numFmtId="167" fontId="3" fillId="0" borderId="17" xfId="0" applyNumberFormat="1" applyFont="1" applyBorder="1" applyAlignment="1">
      <alignment horizontal="right" vertical="center" wrapText="1"/>
    </xf>
    <xf numFmtId="3" fontId="11" fillId="0" borderId="11" xfId="0" applyNumberFormat="1" applyFont="1" applyBorder="1" applyAlignment="1">
      <alignment horizontal="right" vertical="center" wrapText="1"/>
    </xf>
    <xf numFmtId="3" fontId="11" fillId="0" borderId="16"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11" fillId="0" borderId="12" xfId="0" applyNumberFormat="1" applyFont="1" applyBorder="1" applyAlignment="1">
      <alignment horizontal="right" vertical="center" wrapText="1"/>
    </xf>
    <xf numFmtId="3" fontId="11" fillId="0" borderId="22"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3" fontId="4" fillId="0" borderId="22" xfId="0" applyNumberFormat="1" applyFont="1" applyBorder="1" applyAlignment="1">
      <alignment horizontal="righ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3" fontId="4" fillId="0" borderId="25" xfId="0" applyNumberFormat="1" applyFont="1" applyBorder="1" applyAlignment="1">
      <alignment horizontal="right" vertical="center" wrapText="1"/>
    </xf>
    <xf numFmtId="0" fontId="9" fillId="0" borderId="12" xfId="0" applyFont="1" applyBorder="1" applyAlignment="1">
      <alignment horizontal="right" vertical="center" wrapText="1"/>
    </xf>
    <xf numFmtId="167" fontId="30" fillId="0" borderId="13" xfId="0" applyNumberFormat="1" applyFont="1" applyBorder="1" applyAlignment="1">
      <alignment horizontal="right" vertical="center" wrapText="1"/>
    </xf>
    <xf numFmtId="167" fontId="30" fillId="0" borderId="22" xfId="0" applyNumberFormat="1" applyFont="1" applyBorder="1" applyAlignment="1">
      <alignment horizontal="right" vertical="center" wrapText="1"/>
    </xf>
    <xf numFmtId="0" fontId="3" fillId="0" borderId="0" xfId="0" applyFont="1" applyAlignment="1">
      <alignment vertical="top"/>
    </xf>
    <xf numFmtId="3" fontId="4" fillId="0" borderId="26" xfId="0" applyNumberFormat="1" applyFont="1" applyBorder="1" applyAlignment="1">
      <alignment horizontal="right" vertical="center" wrapText="1"/>
    </xf>
    <xf numFmtId="3" fontId="4" fillId="0" borderId="27" xfId="0" applyNumberFormat="1" applyFont="1" applyBorder="1" applyAlignment="1">
      <alignment horizontal="right" vertical="center" wrapText="1"/>
    </xf>
    <xf numFmtId="167" fontId="4" fillId="0" borderId="28" xfId="0" applyNumberFormat="1" applyFont="1" applyBorder="1" applyAlignment="1">
      <alignment horizontal="right" vertical="center" wrapText="1"/>
    </xf>
    <xf numFmtId="167" fontId="4" fillId="0" borderId="29" xfId="0" applyNumberFormat="1" applyFont="1" applyBorder="1" applyAlignment="1">
      <alignment horizontal="right" vertical="center" wrapText="1"/>
    </xf>
    <xf numFmtId="167" fontId="5" fillId="0" borderId="14" xfId="0" applyNumberFormat="1" applyFont="1" applyBorder="1" applyAlignment="1">
      <alignment horizontal="right" vertical="center" wrapText="1"/>
    </xf>
    <xf numFmtId="3" fontId="4" fillId="0" borderId="30" xfId="0" applyNumberFormat="1" applyFont="1" applyBorder="1" applyAlignment="1">
      <alignment horizontal="right" vertical="center" wrapText="1"/>
    </xf>
    <xf numFmtId="167" fontId="11" fillId="0" borderId="0" xfId="0" applyNumberFormat="1" applyFont="1" applyBorder="1" applyAlignment="1" quotePrefix="1">
      <alignment horizontal="right" vertical="center" wrapText="1"/>
    </xf>
    <xf numFmtId="167" fontId="11" fillId="0" borderId="17" xfId="0" applyNumberFormat="1" applyFont="1" applyBorder="1" applyAlignment="1" quotePrefix="1">
      <alignment horizontal="right" vertical="center" wrapText="1"/>
    </xf>
    <xf numFmtId="167" fontId="11" fillId="0" borderId="16" xfId="0" applyNumberFormat="1" applyFont="1" applyBorder="1" applyAlignment="1" quotePrefix="1">
      <alignment horizontal="right" vertical="center" wrapText="1"/>
    </xf>
    <xf numFmtId="173" fontId="4" fillId="0" borderId="19" xfId="0" applyNumberFormat="1" applyFont="1" applyBorder="1" applyAlignment="1">
      <alignment horizontal="right" vertical="center" wrapText="1"/>
    </xf>
    <xf numFmtId="4" fontId="30" fillId="0" borderId="13" xfId="0" applyNumberFormat="1" applyFont="1" applyBorder="1" applyAlignment="1">
      <alignment horizontal="right" vertical="center" wrapText="1"/>
    </xf>
    <xf numFmtId="4" fontId="30" fillId="0" borderId="12" xfId="0" applyNumberFormat="1" applyFont="1" applyBorder="1" applyAlignment="1">
      <alignment horizontal="right" vertical="center" wrapText="1"/>
    </xf>
    <xf numFmtId="4" fontId="30" fillId="0" borderId="31" xfId="0" applyNumberFormat="1" applyFont="1" applyBorder="1" applyAlignment="1">
      <alignment horizontal="right" vertical="center" wrapText="1"/>
    </xf>
    <xf numFmtId="4" fontId="30" fillId="0" borderId="32" xfId="0" applyNumberFormat="1" applyFont="1" applyBorder="1" applyAlignment="1">
      <alignment horizontal="right" vertical="center" wrapText="1"/>
    </xf>
    <xf numFmtId="167" fontId="3" fillId="0" borderId="0" xfId="0" applyNumberFormat="1" applyFont="1" applyBorder="1" applyAlignment="1" quotePrefix="1">
      <alignment horizontal="right" vertical="center" wrapText="1"/>
    </xf>
    <xf numFmtId="0" fontId="10" fillId="0" borderId="0" xfId="0" applyFont="1" applyAlignment="1">
      <alignment horizontal="center" wrapText="1"/>
    </xf>
    <xf numFmtId="0" fontId="10" fillId="0" borderId="0" xfId="0" applyFont="1" applyBorder="1" applyAlignment="1">
      <alignment horizontal="center" wrapText="1"/>
    </xf>
    <xf numFmtId="0" fontId="31"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3" xfId="0" applyFont="1" applyBorder="1" applyAlignment="1">
      <alignment horizontal="left" vertical="center" wrapText="1"/>
    </xf>
    <xf numFmtId="0" fontId="9" fillId="0" borderId="23" xfId="0" applyFont="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67" fontId="3" fillId="0" borderId="17" xfId="0" applyNumberFormat="1" applyFont="1" applyBorder="1" applyAlignment="1">
      <alignment horizontal="right" vertical="center" wrapText="1"/>
    </xf>
    <xf numFmtId="167" fontId="3" fillId="0" borderId="16" xfId="0" applyNumberFormat="1" applyFont="1" applyBorder="1" applyAlignment="1">
      <alignment horizontal="right"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Bologna_Mondo"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Valuta (0)_Bologna_Mondo"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dit_pro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lena.cotti\Documents\ImportExport\ImportExport2007\GraficiImportExport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tori"/>
      <sheetName val="Ripart"/>
      <sheetName val="Foglio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sheetName val="Italia"/>
      <sheetName val="Pag2"/>
      <sheetName val="EmiliaRomagna"/>
      <sheetName val="Pag3"/>
      <sheetName val="Pag4"/>
      <sheetName val="Pag5"/>
      <sheetName val="Pag6"/>
      <sheetName val="BoSettori"/>
      <sheetName val="Pag7"/>
      <sheetName val="BoMerci"/>
      <sheetName val="Pag8"/>
      <sheetName val="Pag9"/>
      <sheetName val="Pag10"/>
      <sheetName val="Pag11"/>
      <sheetName val="BoAree"/>
      <sheetName val="Pag12"/>
      <sheetName val="Pag13"/>
      <sheetName val="BoPaesi"/>
      <sheetName val="Pag14"/>
      <sheetName val="Pag15"/>
      <sheetName val="BoAreeSettori"/>
      <sheetName val="Pag16"/>
      <sheetName val="BoApertura"/>
      <sheetName val="Pag17"/>
      <sheetName val="BoTecno"/>
      <sheetName val="Pag18"/>
      <sheetName val="Decennio"/>
      <sheetName val="Pag19"/>
      <sheetName val="BoCina"/>
      <sheetName val="Pag20"/>
      <sheetName val="BoUsa"/>
      <sheetName val="Pag21"/>
      <sheetName val="BoGermania"/>
    </sheetNames>
    <sheetDataSet>
      <sheetData sheetId="8">
        <row r="29">
          <cell r="B29">
            <v>160801194</v>
          </cell>
          <cell r="C29">
            <v>10357639</v>
          </cell>
          <cell r="D29">
            <v>3352243</v>
          </cell>
          <cell r="E29">
            <v>174511076</v>
          </cell>
          <cell r="F29">
            <v>951680</v>
          </cell>
          <cell r="G29">
            <v>3937.467398658245</v>
          </cell>
          <cell r="H29">
            <v>0</v>
          </cell>
          <cell r="I29">
            <v>955617.4673986583</v>
          </cell>
          <cell r="J29">
            <v>22336.76088562029</v>
          </cell>
          <cell r="K29">
            <v>18064503</v>
          </cell>
          <cell r="L29">
            <v>18086839.76088562</v>
          </cell>
          <cell r="M29">
            <v>19042457.228284277</v>
          </cell>
          <cell r="N29">
            <v>248818770</v>
          </cell>
          <cell r="O29">
            <v>110905112.92330098</v>
          </cell>
          <cell r="P29">
            <v>359723882.923301</v>
          </cell>
          <cell r="Q29">
            <v>107945293</v>
          </cell>
          <cell r="R29">
            <v>115482786</v>
          </cell>
          <cell r="S29">
            <v>223428079</v>
          </cell>
          <cell r="T29">
            <v>63180526</v>
          </cell>
          <cell r="U29">
            <v>286608605</v>
          </cell>
          <cell r="V29">
            <v>102452318</v>
          </cell>
          <cell r="W29">
            <v>205449268</v>
          </cell>
          <cell r="X29">
            <v>21040531</v>
          </cell>
          <cell r="Y29">
            <v>226489799</v>
          </cell>
          <cell r="Z29">
            <v>2733504</v>
          </cell>
          <cell r="AA29">
            <v>691009048</v>
          </cell>
          <cell r="AB29">
            <v>177706974</v>
          </cell>
          <cell r="AC29">
            <v>33936621</v>
          </cell>
          <cell r="AD29">
            <v>199181342</v>
          </cell>
          <cell r="AE29">
            <v>97604714</v>
          </cell>
          <cell r="AF29">
            <v>296786056</v>
          </cell>
          <cell r="AG29">
            <v>620175822</v>
          </cell>
          <cell r="AH29">
            <v>89568383</v>
          </cell>
          <cell r="AI29">
            <v>201705191</v>
          </cell>
          <cell r="AJ29">
            <v>168671561</v>
          </cell>
          <cell r="AK29">
            <v>459945135</v>
          </cell>
          <cell r="AL29">
            <v>207267258</v>
          </cell>
          <cell r="AM29">
            <v>1124229136</v>
          </cell>
          <cell r="AN29">
            <v>885239267</v>
          </cell>
          <cell r="AO29">
            <v>69206959</v>
          </cell>
          <cell r="AP29">
            <v>954446226</v>
          </cell>
          <cell r="AQ29">
            <v>2538620497</v>
          </cell>
          <cell r="AR29">
            <v>105533630</v>
          </cell>
          <cell r="AS29">
            <v>4524814878.923301</v>
          </cell>
          <cell r="AT29">
            <v>3776191</v>
          </cell>
          <cell r="AU29">
            <v>4547633527.151585</v>
          </cell>
          <cell r="AV29">
            <v>42760294</v>
          </cell>
          <cell r="AW29">
            <v>82732</v>
          </cell>
          <cell r="AX29">
            <v>0</v>
          </cell>
          <cell r="AY29">
            <v>1048538</v>
          </cell>
          <cell r="AZ29">
            <v>0</v>
          </cell>
          <cell r="BA29">
            <v>2714125.6126469965</v>
          </cell>
          <cell r="BB29">
            <v>4768750295</v>
          </cell>
          <cell r="DH29">
            <v>77056500</v>
          </cell>
          <cell r="DI29">
            <v>397073</v>
          </cell>
          <cell r="DJ29">
            <v>1137606</v>
          </cell>
          <cell r="DK29">
            <v>78591179</v>
          </cell>
          <cell r="DL29">
            <v>100035.63552603718</v>
          </cell>
          <cell r="DM29">
            <v>0</v>
          </cell>
          <cell r="DN29">
            <v>0</v>
          </cell>
          <cell r="DO29">
            <v>100035.63552603718</v>
          </cell>
          <cell r="DP29">
            <v>323907</v>
          </cell>
          <cell r="DQ29">
            <v>789473</v>
          </cell>
          <cell r="DR29">
            <v>1113380</v>
          </cell>
          <cell r="DS29">
            <v>1213415.635526037</v>
          </cell>
          <cell r="DT29">
            <v>202427110</v>
          </cell>
          <cell r="DU29">
            <v>33898</v>
          </cell>
          <cell r="DV29">
            <v>202461008</v>
          </cell>
          <cell r="DW29">
            <v>166610062</v>
          </cell>
          <cell r="DX29">
            <v>316423172</v>
          </cell>
          <cell r="DY29">
            <v>483033234</v>
          </cell>
          <cell r="DZ29">
            <v>203696193</v>
          </cell>
          <cell r="EA29">
            <v>686729427</v>
          </cell>
          <cell r="EB29">
            <v>21352458</v>
          </cell>
          <cell r="EC29">
            <v>44359478</v>
          </cell>
          <cell r="ED29">
            <v>34133970</v>
          </cell>
          <cell r="EE29">
            <v>78493448</v>
          </cell>
          <cell r="EF29">
            <v>1882054</v>
          </cell>
          <cell r="EG29">
            <v>376312648</v>
          </cell>
          <cell r="EH29">
            <v>260784789</v>
          </cell>
          <cell r="EI29">
            <v>278866450</v>
          </cell>
          <cell r="EJ29">
            <v>49847572</v>
          </cell>
          <cell r="EK29">
            <v>332198460</v>
          </cell>
          <cell r="EL29">
            <v>382046032</v>
          </cell>
          <cell r="EM29">
            <v>2906369780</v>
          </cell>
          <cell r="EN29">
            <v>77060368</v>
          </cell>
          <cell r="EO29">
            <v>272149606</v>
          </cell>
          <cell r="EP29">
            <v>236340713</v>
          </cell>
          <cell r="EQ29">
            <v>585550687</v>
          </cell>
          <cell r="ER29">
            <v>246639640</v>
          </cell>
          <cell r="ES29">
            <v>3535055452</v>
          </cell>
          <cell r="ET29">
            <v>531455792</v>
          </cell>
          <cell r="EU29">
            <v>385580969</v>
          </cell>
          <cell r="EV29">
            <v>917036761</v>
          </cell>
          <cell r="EW29">
            <v>5037642900</v>
          </cell>
          <cell r="EX29">
            <v>211285553</v>
          </cell>
          <cell r="EY29">
            <v>7155810735</v>
          </cell>
          <cell r="EZ29">
            <v>0</v>
          </cell>
          <cell r="FA29">
            <v>7157024150.635526</v>
          </cell>
          <cell r="FB29">
            <v>3943061</v>
          </cell>
          <cell r="FC29">
            <v>85443</v>
          </cell>
          <cell r="FD29">
            <v>0</v>
          </cell>
          <cell r="FE29">
            <v>1117169</v>
          </cell>
          <cell r="FF29">
            <v>77424</v>
          </cell>
          <cell r="FG29">
            <v>1758677</v>
          </cell>
          <cell r="FH29">
            <v>7242597101</v>
          </cell>
        </row>
        <row r="30">
          <cell r="B30">
            <v>170841570</v>
          </cell>
          <cell r="C30">
            <v>9316751</v>
          </cell>
          <cell r="D30">
            <v>3126352</v>
          </cell>
          <cell r="E30">
            <v>183284673</v>
          </cell>
          <cell r="F30">
            <v>982769</v>
          </cell>
          <cell r="G30">
            <v>3195</v>
          </cell>
          <cell r="H30">
            <v>0</v>
          </cell>
          <cell r="I30">
            <v>985964</v>
          </cell>
          <cell r="J30">
            <v>0</v>
          </cell>
          <cell r="K30">
            <v>19451734</v>
          </cell>
          <cell r="L30">
            <v>19451734</v>
          </cell>
          <cell r="M30">
            <v>20437698</v>
          </cell>
          <cell r="N30">
            <v>250968225</v>
          </cell>
          <cell r="O30">
            <v>4509592</v>
          </cell>
          <cell r="P30">
            <v>255477817</v>
          </cell>
          <cell r="Q30">
            <v>103873946</v>
          </cell>
          <cell r="R30">
            <v>106182114</v>
          </cell>
          <cell r="S30">
            <v>210056060</v>
          </cell>
          <cell r="T30">
            <v>66428012</v>
          </cell>
          <cell r="U30">
            <v>276484072</v>
          </cell>
          <cell r="V30">
            <v>97436125</v>
          </cell>
          <cell r="W30">
            <v>166526899</v>
          </cell>
          <cell r="X30">
            <v>19262655</v>
          </cell>
          <cell r="Y30">
            <v>185789554</v>
          </cell>
          <cell r="Z30">
            <v>4604466</v>
          </cell>
          <cell r="AA30">
            <v>676654202</v>
          </cell>
          <cell r="AB30">
            <v>169980395</v>
          </cell>
          <cell r="AC30">
            <v>32904417</v>
          </cell>
          <cell r="AD30">
            <v>212413772</v>
          </cell>
          <cell r="AE30">
            <v>102952192</v>
          </cell>
          <cell r="AF30">
            <v>315365964</v>
          </cell>
          <cell r="AG30">
            <v>609572471</v>
          </cell>
          <cell r="AH30">
            <v>90716837</v>
          </cell>
          <cell r="AI30">
            <v>222191899</v>
          </cell>
          <cell r="AJ30">
            <v>226779468</v>
          </cell>
          <cell r="AK30">
            <v>539688204</v>
          </cell>
          <cell r="AL30">
            <v>191704126</v>
          </cell>
          <cell r="AM30">
            <v>1116642561</v>
          </cell>
          <cell r="AN30">
            <v>975989542</v>
          </cell>
          <cell r="AO30">
            <v>51249344</v>
          </cell>
          <cell r="AP30">
            <v>1027238886</v>
          </cell>
          <cell r="AQ30">
            <v>2683569651</v>
          </cell>
          <cell r="AR30">
            <v>85115337</v>
          </cell>
          <cell r="AS30">
            <v>4468016036</v>
          </cell>
          <cell r="AT30">
            <v>4248885</v>
          </cell>
          <cell r="AU30">
            <v>4492702619</v>
          </cell>
          <cell r="AV30">
            <v>34218947</v>
          </cell>
          <cell r="AW30">
            <v>66182</v>
          </cell>
          <cell r="AX30">
            <v>0</v>
          </cell>
          <cell r="AY30">
            <v>600214</v>
          </cell>
          <cell r="AZ30">
            <v>0</v>
          </cell>
          <cell r="BA30">
            <v>41641567</v>
          </cell>
          <cell r="BB30">
            <v>4752514202</v>
          </cell>
          <cell r="DH30">
            <v>80679234</v>
          </cell>
          <cell r="DI30">
            <v>140658</v>
          </cell>
          <cell r="DJ30">
            <v>705997</v>
          </cell>
          <cell r="DK30">
            <v>81525889</v>
          </cell>
          <cell r="DL30">
            <v>31834</v>
          </cell>
          <cell r="DM30">
            <v>0</v>
          </cell>
          <cell r="DN30">
            <v>0</v>
          </cell>
          <cell r="DO30">
            <v>31834</v>
          </cell>
          <cell r="DP30">
            <v>369659</v>
          </cell>
          <cell r="DQ30">
            <v>1139082</v>
          </cell>
          <cell r="DR30">
            <v>1508741</v>
          </cell>
          <cell r="DS30">
            <v>1540575</v>
          </cell>
          <cell r="DT30">
            <v>196383811</v>
          </cell>
          <cell r="DU30">
            <v>205116</v>
          </cell>
          <cell r="DV30">
            <v>196588927</v>
          </cell>
          <cell r="DW30">
            <v>168397099</v>
          </cell>
          <cell r="DX30">
            <v>343283974</v>
          </cell>
          <cell r="DY30">
            <v>511681073</v>
          </cell>
          <cell r="DZ30">
            <v>208176027</v>
          </cell>
          <cell r="EA30">
            <v>719857100</v>
          </cell>
          <cell r="EB30">
            <v>22569216</v>
          </cell>
          <cell r="EC30">
            <v>41498922</v>
          </cell>
          <cell r="ED30">
            <v>32929271</v>
          </cell>
          <cell r="EE30">
            <v>74428193</v>
          </cell>
          <cell r="EF30">
            <v>1937282</v>
          </cell>
          <cell r="EG30">
            <v>362311115</v>
          </cell>
          <cell r="EH30">
            <v>257022691</v>
          </cell>
          <cell r="EI30">
            <v>289313280</v>
          </cell>
          <cell r="EJ30">
            <v>49953184</v>
          </cell>
          <cell r="EK30">
            <v>364092293</v>
          </cell>
          <cell r="EL30">
            <v>414045477</v>
          </cell>
          <cell r="EM30">
            <v>3076702064</v>
          </cell>
          <cell r="EN30">
            <v>86021866</v>
          </cell>
          <cell r="EO30">
            <v>283829417</v>
          </cell>
          <cell r="EP30">
            <v>257822494</v>
          </cell>
          <cell r="EQ30">
            <v>627673777</v>
          </cell>
          <cell r="ER30">
            <v>277747977</v>
          </cell>
          <cell r="ES30">
            <v>3768495518</v>
          </cell>
          <cell r="ET30">
            <v>521676962</v>
          </cell>
          <cell r="EU30">
            <v>420262838</v>
          </cell>
          <cell r="EV30">
            <v>941939800</v>
          </cell>
          <cell r="EW30">
            <v>5338109095</v>
          </cell>
          <cell r="EX30">
            <v>196324250</v>
          </cell>
          <cell r="EY30">
            <v>7458461149</v>
          </cell>
          <cell r="EZ30">
            <v>0</v>
          </cell>
          <cell r="FA30">
            <v>7460001724</v>
          </cell>
          <cell r="FB30">
            <v>2951144</v>
          </cell>
          <cell r="FC30">
            <v>53866</v>
          </cell>
          <cell r="FD30">
            <v>0</v>
          </cell>
          <cell r="FE30">
            <v>1538534</v>
          </cell>
          <cell r="FF30">
            <v>0</v>
          </cell>
          <cell r="FG30">
            <v>22993553</v>
          </cell>
          <cell r="FH30">
            <v>7569064710</v>
          </cell>
        </row>
        <row r="31">
          <cell r="B31">
            <v>158635638</v>
          </cell>
          <cell r="C31">
            <v>13482553</v>
          </cell>
          <cell r="D31">
            <v>6594920</v>
          </cell>
          <cell r="E31">
            <v>178713111</v>
          </cell>
          <cell r="F31">
            <v>903370</v>
          </cell>
          <cell r="G31">
            <v>4691</v>
          </cell>
          <cell r="H31">
            <v>0</v>
          </cell>
          <cell r="I31">
            <v>908061</v>
          </cell>
          <cell r="J31">
            <v>0</v>
          </cell>
          <cell r="K31">
            <v>7759697</v>
          </cell>
          <cell r="L31">
            <v>7759697</v>
          </cell>
          <cell r="M31">
            <v>8667758</v>
          </cell>
          <cell r="N31">
            <v>260100762</v>
          </cell>
          <cell r="O31">
            <v>74257015</v>
          </cell>
          <cell r="P31">
            <v>334357777</v>
          </cell>
          <cell r="Q31">
            <v>117351273</v>
          </cell>
          <cell r="R31">
            <v>161513984</v>
          </cell>
          <cell r="S31">
            <v>278865257</v>
          </cell>
          <cell r="T31">
            <v>150755378</v>
          </cell>
          <cell r="U31">
            <v>429620635</v>
          </cell>
          <cell r="V31">
            <v>96840597</v>
          </cell>
          <cell r="W31">
            <v>172117959</v>
          </cell>
          <cell r="X31">
            <v>21317113</v>
          </cell>
          <cell r="Y31">
            <v>193435072</v>
          </cell>
          <cell r="Z31">
            <v>5345350</v>
          </cell>
          <cell r="AA31">
            <v>799853865</v>
          </cell>
          <cell r="AB31">
            <v>185475827</v>
          </cell>
          <cell r="AC31">
            <v>36637231</v>
          </cell>
          <cell r="AD31">
            <v>209063124</v>
          </cell>
          <cell r="AE31">
            <v>104556638</v>
          </cell>
          <cell r="AF31">
            <v>313619762</v>
          </cell>
          <cell r="AG31">
            <v>660400271</v>
          </cell>
          <cell r="AH31">
            <v>98425517</v>
          </cell>
          <cell r="AI31">
            <v>221268354</v>
          </cell>
          <cell r="AJ31">
            <v>277550462</v>
          </cell>
          <cell r="AK31">
            <v>597244333</v>
          </cell>
          <cell r="AL31">
            <v>178960871</v>
          </cell>
          <cell r="AM31">
            <v>1152980904</v>
          </cell>
          <cell r="AN31">
            <v>1025257665</v>
          </cell>
          <cell r="AO31">
            <v>102996669</v>
          </cell>
          <cell r="AP31">
            <v>1128254334</v>
          </cell>
          <cell r="AQ31">
            <v>2878479571</v>
          </cell>
          <cell r="AR31">
            <v>88494611</v>
          </cell>
          <cell r="AS31">
            <v>5048540536</v>
          </cell>
          <cell r="AT31">
            <v>9765498</v>
          </cell>
          <cell r="AU31">
            <v>5066973792</v>
          </cell>
          <cell r="AV31">
            <v>48997870</v>
          </cell>
          <cell r="AW31">
            <v>40183</v>
          </cell>
          <cell r="AX31">
            <v>888</v>
          </cell>
          <cell r="AY31">
            <v>653544</v>
          </cell>
          <cell r="AZ31">
            <v>0</v>
          </cell>
          <cell r="BA31">
            <v>34321039</v>
          </cell>
          <cell r="BB31">
            <v>5329700427</v>
          </cell>
          <cell r="DH31">
            <v>74662552</v>
          </cell>
          <cell r="DI31">
            <v>348451</v>
          </cell>
          <cell r="DJ31">
            <v>734079</v>
          </cell>
          <cell r="DK31">
            <v>75745082</v>
          </cell>
          <cell r="DL31">
            <v>105534</v>
          </cell>
          <cell r="DM31">
            <v>0</v>
          </cell>
          <cell r="DN31">
            <v>0</v>
          </cell>
          <cell r="DO31">
            <v>105534</v>
          </cell>
          <cell r="DP31">
            <v>462198</v>
          </cell>
          <cell r="DQ31">
            <v>1052570</v>
          </cell>
          <cell r="DR31">
            <v>1514768</v>
          </cell>
          <cell r="DS31">
            <v>1620302</v>
          </cell>
          <cell r="DT31">
            <v>216471489</v>
          </cell>
          <cell r="DU31">
            <v>37469</v>
          </cell>
          <cell r="DV31">
            <v>216508958</v>
          </cell>
          <cell r="DW31">
            <v>162109927</v>
          </cell>
          <cell r="DX31">
            <v>391942019</v>
          </cell>
          <cell r="DY31">
            <v>554051946</v>
          </cell>
          <cell r="DZ31">
            <v>186564670</v>
          </cell>
          <cell r="EA31">
            <v>740616616</v>
          </cell>
          <cell r="EB31">
            <v>23906972</v>
          </cell>
          <cell r="EC31">
            <v>41495408</v>
          </cell>
          <cell r="ED31">
            <v>30312885</v>
          </cell>
          <cell r="EE31">
            <v>71808293</v>
          </cell>
          <cell r="EF31">
            <v>2065592</v>
          </cell>
          <cell r="EG31">
            <v>430735229</v>
          </cell>
          <cell r="EH31">
            <v>252827932</v>
          </cell>
          <cell r="EI31">
            <v>292292949</v>
          </cell>
          <cell r="EJ31">
            <v>48018036</v>
          </cell>
          <cell r="EK31">
            <v>360159092</v>
          </cell>
          <cell r="EL31">
            <v>408177128</v>
          </cell>
          <cell r="EM31">
            <v>3088275462</v>
          </cell>
          <cell r="EN31">
            <v>118900504</v>
          </cell>
          <cell r="EO31">
            <v>284155981</v>
          </cell>
          <cell r="EP31">
            <v>265912373</v>
          </cell>
          <cell r="EQ31">
            <v>668968858</v>
          </cell>
          <cell r="ER31">
            <v>282147344</v>
          </cell>
          <cell r="ES31">
            <v>3778599934</v>
          </cell>
          <cell r="ET31">
            <v>525890164</v>
          </cell>
          <cell r="EU31">
            <v>406520737</v>
          </cell>
          <cell r="EV31">
            <v>932410901</v>
          </cell>
          <cell r="EW31">
            <v>5379979693</v>
          </cell>
          <cell r="EX31">
            <v>189884932</v>
          </cell>
          <cell r="EY31">
            <v>7600627166</v>
          </cell>
          <cell r="EZ31">
            <v>0</v>
          </cell>
          <cell r="FA31">
            <v>7602247468</v>
          </cell>
          <cell r="FB31">
            <v>1963950</v>
          </cell>
          <cell r="FC31">
            <v>63557</v>
          </cell>
          <cell r="FD31">
            <v>29172</v>
          </cell>
          <cell r="FE31">
            <v>1467087</v>
          </cell>
          <cell r="FF31">
            <v>1780</v>
          </cell>
          <cell r="FG31">
            <v>31717663</v>
          </cell>
          <cell r="FH31">
            <v>7713235759</v>
          </cell>
        </row>
        <row r="32">
          <cell r="B32">
            <v>186612024</v>
          </cell>
          <cell r="C32">
            <v>11819322</v>
          </cell>
          <cell r="D32">
            <v>14168492</v>
          </cell>
          <cell r="E32">
            <v>212599838</v>
          </cell>
          <cell r="F32">
            <v>968552</v>
          </cell>
          <cell r="G32">
            <v>7912261</v>
          </cell>
          <cell r="H32">
            <v>0</v>
          </cell>
          <cell r="I32">
            <v>8880813</v>
          </cell>
          <cell r="J32">
            <v>0</v>
          </cell>
          <cell r="K32">
            <v>11231439</v>
          </cell>
          <cell r="L32">
            <v>11231439</v>
          </cell>
          <cell r="M32">
            <v>20112252</v>
          </cell>
          <cell r="N32">
            <v>268117032</v>
          </cell>
          <cell r="O32">
            <v>55086111</v>
          </cell>
          <cell r="P32">
            <v>323203143</v>
          </cell>
          <cell r="Q32">
            <v>93683577</v>
          </cell>
          <cell r="R32">
            <v>131966729</v>
          </cell>
          <cell r="S32">
            <v>225650306</v>
          </cell>
          <cell r="T32">
            <v>77869889</v>
          </cell>
          <cell r="U32">
            <v>303520195</v>
          </cell>
          <cell r="V32">
            <v>101324841</v>
          </cell>
          <cell r="W32">
            <v>153943605</v>
          </cell>
          <cell r="X32">
            <v>23204712</v>
          </cell>
          <cell r="Y32">
            <v>177148317</v>
          </cell>
          <cell r="Z32">
            <v>3842574</v>
          </cell>
          <cell r="AA32">
            <v>811643624</v>
          </cell>
          <cell r="AB32">
            <v>168982801</v>
          </cell>
          <cell r="AC32">
            <v>35765221</v>
          </cell>
          <cell r="AD32">
            <v>213077858</v>
          </cell>
          <cell r="AE32">
            <v>96760721</v>
          </cell>
          <cell r="AF32">
            <v>309838579</v>
          </cell>
          <cell r="AG32">
            <v>551037045</v>
          </cell>
          <cell r="AH32">
            <v>109311994</v>
          </cell>
          <cell r="AI32">
            <v>215925396</v>
          </cell>
          <cell r="AJ32">
            <v>307114232</v>
          </cell>
          <cell r="AK32">
            <v>632351622</v>
          </cell>
          <cell r="AL32">
            <v>173335513</v>
          </cell>
          <cell r="AM32">
            <v>1034211137</v>
          </cell>
          <cell r="AN32">
            <v>1104305482</v>
          </cell>
          <cell r="AO32">
            <v>68944144</v>
          </cell>
          <cell r="AP32">
            <v>1173249626</v>
          </cell>
          <cell r="AQ32">
            <v>2839812385</v>
          </cell>
          <cell r="AR32">
            <v>93375347</v>
          </cell>
          <cell r="AS32">
            <v>4858618448</v>
          </cell>
          <cell r="AT32">
            <v>7166888</v>
          </cell>
          <cell r="AU32">
            <v>4885897588</v>
          </cell>
          <cell r="AV32">
            <v>15528448</v>
          </cell>
          <cell r="AW32">
            <v>149076</v>
          </cell>
          <cell r="AX32">
            <v>0</v>
          </cell>
          <cell r="AY32">
            <v>1523553</v>
          </cell>
          <cell r="AZ32">
            <v>0</v>
          </cell>
          <cell r="BA32">
            <v>126127301</v>
          </cell>
          <cell r="BB32">
            <v>5241825804</v>
          </cell>
          <cell r="DH32">
            <v>83873658</v>
          </cell>
          <cell r="DI32">
            <v>186432</v>
          </cell>
          <cell r="DJ32">
            <v>315036</v>
          </cell>
          <cell r="DK32">
            <v>84375126</v>
          </cell>
          <cell r="DL32">
            <v>94921</v>
          </cell>
          <cell r="DM32">
            <v>0</v>
          </cell>
          <cell r="DN32">
            <v>0</v>
          </cell>
          <cell r="DO32">
            <v>94921</v>
          </cell>
          <cell r="DP32">
            <v>833406</v>
          </cell>
          <cell r="DQ32">
            <v>1179873</v>
          </cell>
          <cell r="DR32">
            <v>2013279</v>
          </cell>
          <cell r="DS32">
            <v>2108200</v>
          </cell>
          <cell r="DT32">
            <v>175791193</v>
          </cell>
          <cell r="DU32">
            <v>6874</v>
          </cell>
          <cell r="DV32">
            <v>175798067</v>
          </cell>
          <cell r="DW32">
            <v>158554347</v>
          </cell>
          <cell r="DX32">
            <v>384399219</v>
          </cell>
          <cell r="DY32">
            <v>542953566</v>
          </cell>
          <cell r="DZ32">
            <v>183342671</v>
          </cell>
          <cell r="EA32">
            <v>726296237</v>
          </cell>
          <cell r="EB32">
            <v>20997502</v>
          </cell>
          <cell r="EC32">
            <v>36572188</v>
          </cell>
          <cell r="ED32">
            <v>24592645</v>
          </cell>
          <cell r="EE32">
            <v>61164833</v>
          </cell>
          <cell r="EF32">
            <v>2113006</v>
          </cell>
          <cell r="EG32">
            <v>434298587</v>
          </cell>
          <cell r="EH32">
            <v>261680471</v>
          </cell>
          <cell r="EI32">
            <v>299619828</v>
          </cell>
          <cell r="EJ32">
            <v>46438264</v>
          </cell>
          <cell r="EK32">
            <v>341669454</v>
          </cell>
          <cell r="EL32">
            <v>388107718</v>
          </cell>
          <cell r="EM32">
            <v>3148497759</v>
          </cell>
          <cell r="EN32">
            <v>129652427</v>
          </cell>
          <cell r="EO32">
            <v>287925293</v>
          </cell>
          <cell r="EP32">
            <v>273380608</v>
          </cell>
          <cell r="EQ32">
            <v>690958328</v>
          </cell>
          <cell r="ER32">
            <v>241653268</v>
          </cell>
          <cell r="ES32">
            <v>3778258745</v>
          </cell>
          <cell r="ET32">
            <v>667216021</v>
          </cell>
          <cell r="EU32">
            <v>398090964</v>
          </cell>
          <cell r="EV32">
            <v>1065306985</v>
          </cell>
          <cell r="EW32">
            <v>5534524058</v>
          </cell>
          <cell r="EX32">
            <v>177489832</v>
          </cell>
          <cell r="EY32">
            <v>7693982421</v>
          </cell>
          <cell r="EZ32">
            <v>0</v>
          </cell>
          <cell r="FA32">
            <v>7696090621</v>
          </cell>
          <cell r="FB32">
            <v>2686285</v>
          </cell>
          <cell r="FC32">
            <v>129759</v>
          </cell>
          <cell r="FD32">
            <v>0</v>
          </cell>
          <cell r="FE32">
            <v>1266403</v>
          </cell>
          <cell r="FF32">
            <v>13750</v>
          </cell>
          <cell r="FG32">
            <v>90057166</v>
          </cell>
          <cell r="FH32">
            <v>7874619110</v>
          </cell>
        </row>
        <row r="34">
          <cell r="B34">
            <v>174211362</v>
          </cell>
          <cell r="C34">
            <v>12261154</v>
          </cell>
          <cell r="D34">
            <v>12312495</v>
          </cell>
          <cell r="E34">
            <v>198785011</v>
          </cell>
          <cell r="F34">
            <v>760386</v>
          </cell>
          <cell r="G34">
            <v>51939610</v>
          </cell>
          <cell r="H34">
            <v>0</v>
          </cell>
          <cell r="I34">
            <v>52699996</v>
          </cell>
          <cell r="J34">
            <v>3561</v>
          </cell>
          <cell r="K34">
            <v>10655575</v>
          </cell>
          <cell r="L34">
            <v>10659136</v>
          </cell>
          <cell r="M34">
            <v>63359132</v>
          </cell>
          <cell r="N34">
            <v>315134184</v>
          </cell>
          <cell r="O34">
            <v>8744609</v>
          </cell>
          <cell r="P34">
            <v>323878793</v>
          </cell>
          <cell r="Q34">
            <v>94916137</v>
          </cell>
          <cell r="R34">
            <v>154402991</v>
          </cell>
          <cell r="S34">
            <v>249319128</v>
          </cell>
          <cell r="T34">
            <v>122596496</v>
          </cell>
          <cell r="U34">
            <v>371915624</v>
          </cell>
          <cell r="V34">
            <v>118967577</v>
          </cell>
          <cell r="W34">
            <v>165237158</v>
          </cell>
          <cell r="X34">
            <v>19672377</v>
          </cell>
          <cell r="Y34">
            <v>184909535</v>
          </cell>
          <cell r="Z34">
            <v>3626068</v>
          </cell>
          <cell r="AA34">
            <v>765803679</v>
          </cell>
          <cell r="AB34">
            <v>207692363</v>
          </cell>
          <cell r="AC34">
            <v>42525468</v>
          </cell>
          <cell r="AD34">
            <v>267206232</v>
          </cell>
          <cell r="AE34">
            <v>113738496</v>
          </cell>
          <cell r="AF34">
            <v>380944728</v>
          </cell>
          <cell r="AG34">
            <v>691324116</v>
          </cell>
          <cell r="AH34">
            <v>87740255</v>
          </cell>
          <cell r="AI34">
            <v>257836626</v>
          </cell>
          <cell r="AJ34">
            <v>260999462</v>
          </cell>
          <cell r="AK34">
            <v>606576343</v>
          </cell>
          <cell r="AL34">
            <v>206454205</v>
          </cell>
          <cell r="AM34">
            <v>1278723049</v>
          </cell>
          <cell r="AN34">
            <v>1233139262</v>
          </cell>
          <cell r="AO34">
            <v>82122591</v>
          </cell>
          <cell r="AP34">
            <v>1315261853</v>
          </cell>
          <cell r="AQ34">
            <v>3200561245</v>
          </cell>
          <cell r="AR34">
            <v>104432177</v>
          </cell>
          <cell r="AS34">
            <v>5324312529</v>
          </cell>
          <cell r="AT34">
            <v>8228782</v>
          </cell>
          <cell r="AU34">
            <v>5395900443</v>
          </cell>
          <cell r="AV34">
            <v>9399955</v>
          </cell>
          <cell r="AW34">
            <v>519215</v>
          </cell>
          <cell r="AX34">
            <v>0</v>
          </cell>
          <cell r="AY34">
            <v>1545402</v>
          </cell>
          <cell r="AZ34">
            <v>675</v>
          </cell>
          <cell r="BA34">
            <v>7081571</v>
          </cell>
          <cell r="BB34">
            <v>5613232272</v>
          </cell>
          <cell r="DH34">
            <v>94496570</v>
          </cell>
          <cell r="DI34">
            <v>40007</v>
          </cell>
          <cell r="DJ34">
            <v>215680</v>
          </cell>
          <cell r="DK34">
            <v>94752257</v>
          </cell>
          <cell r="DL34">
            <v>97931</v>
          </cell>
          <cell r="DM34">
            <v>7951</v>
          </cell>
          <cell r="DN34">
            <v>0</v>
          </cell>
          <cell r="DO34">
            <v>105882</v>
          </cell>
          <cell r="DP34">
            <v>256061</v>
          </cell>
          <cell r="DQ34">
            <v>3046836</v>
          </cell>
          <cell r="DR34">
            <v>3302897</v>
          </cell>
          <cell r="DS34">
            <v>3408779</v>
          </cell>
          <cell r="DT34">
            <v>182936477</v>
          </cell>
          <cell r="DU34">
            <v>0</v>
          </cell>
          <cell r="DV34">
            <v>182936477</v>
          </cell>
          <cell r="DW34">
            <v>177583072</v>
          </cell>
          <cell r="DX34">
            <v>398276725</v>
          </cell>
          <cell r="DY34">
            <v>575859797</v>
          </cell>
          <cell r="DZ34">
            <v>212208663</v>
          </cell>
          <cell r="EA34">
            <v>788068460</v>
          </cell>
          <cell r="EB34">
            <v>17276676</v>
          </cell>
          <cell r="EC34">
            <v>43722662</v>
          </cell>
          <cell r="ED34">
            <v>22269353</v>
          </cell>
          <cell r="EE34">
            <v>65992015</v>
          </cell>
          <cell r="EF34">
            <v>2940267</v>
          </cell>
          <cell r="EG34">
            <v>499842907</v>
          </cell>
          <cell r="EH34">
            <v>303409648</v>
          </cell>
          <cell r="EI34">
            <v>291561151</v>
          </cell>
          <cell r="EJ34">
            <v>72071397</v>
          </cell>
          <cell r="EK34">
            <v>371097797</v>
          </cell>
          <cell r="EL34">
            <v>443169194</v>
          </cell>
          <cell r="EM34">
            <v>4113662685</v>
          </cell>
          <cell r="EN34">
            <v>101956981</v>
          </cell>
          <cell r="EO34">
            <v>376773077</v>
          </cell>
          <cell r="EP34">
            <v>277545694</v>
          </cell>
          <cell r="EQ34">
            <v>756275752</v>
          </cell>
          <cell r="ER34">
            <v>289351414</v>
          </cell>
          <cell r="ES34">
            <v>4846183293</v>
          </cell>
          <cell r="ET34">
            <v>854507093</v>
          </cell>
          <cell r="EU34">
            <v>390121469</v>
          </cell>
          <cell r="EV34">
            <v>1244628562</v>
          </cell>
          <cell r="EW34">
            <v>6847087607</v>
          </cell>
          <cell r="EX34">
            <v>202114523</v>
          </cell>
          <cell r="EY34">
            <v>9201229731</v>
          </cell>
          <cell r="EZ34">
            <v>0</v>
          </cell>
          <cell r="FA34">
            <v>9204638510</v>
          </cell>
          <cell r="FB34">
            <v>5212203</v>
          </cell>
          <cell r="FC34">
            <v>193526</v>
          </cell>
          <cell r="FD34">
            <v>5620</v>
          </cell>
          <cell r="FE34">
            <v>540649</v>
          </cell>
          <cell r="FF34">
            <v>71993</v>
          </cell>
          <cell r="FG34">
            <v>1247651</v>
          </cell>
          <cell r="FH34">
            <v>9306662409</v>
          </cell>
        </row>
        <row r="51">
          <cell r="A51" t="str">
            <v>(2) I dati 2004 non sono comprensivi delle stime mensili dei dati trimestrali ed annuali delle dichiarazioni al di sotto della soglia di assimilazione. Gli operatori che effettuano scambi con l'estero per un totale superiore alle </v>
          </cell>
        </row>
        <row r="52">
          <cell r="A52" t="str">
            <v>alle soglie di assimilazione coprono circa il 97 per cento degli scambi, pur rappresentando circa il 27 per cento del totale degli operatori. Il confronto con gli anni retrospettivi si può effettuare solo rispetto al 2003, in quanto </v>
          </cell>
        </row>
        <row r="53">
          <cell r="A53" t="str">
            <v>da detto anno è possibile scorporare la quota al di sotto della soglia di assimilazione, togliendola dalla voce QQ99. Per l'export sono 86.998.550 euro, per l'import 117.014.279 euro.</v>
          </cell>
        </row>
        <row r="54">
          <cell r="A54" t="str">
            <v>Il mutamento della statistica si deve all'adozione dal 2005 del regolamento base dell'Unione europea n. 638/2004 e di quello di applicazione n. 1982/2004, che impone la trasmissione mensile ad Eurostat del complesso degli scambi</v>
          </cell>
        </row>
        <row r="55">
          <cell r="A55" t="str">
            <v>mensili effettuati da tutti gli operatori commerciali, e quindi la trasmissione dei dati provenienti dalle dichiarazioni mensili e dalle stime delle dichiarazioni trimestrali ed annuali affettuate per il mese di riferimento.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37"/>
  <sheetViews>
    <sheetView tabSelected="1" zoomScalePageLayoutView="0" workbookViewId="0" topLeftCell="A1">
      <selection activeCell="B2" sqref="B2:L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2" ht="15.75" customHeight="1">
      <c r="B2" s="65" t="s">
        <v>37</v>
      </c>
      <c r="C2" s="65"/>
      <c r="D2" s="65"/>
      <c r="E2" s="65"/>
      <c r="F2" s="65"/>
      <c r="G2" s="65"/>
      <c r="H2" s="65"/>
      <c r="I2" s="65"/>
      <c r="J2" s="65"/>
      <c r="K2" s="65"/>
      <c r="L2" s="65"/>
    </row>
    <row r="3" spans="2:12" ht="15.75" customHeight="1">
      <c r="B3" s="66" t="s">
        <v>35</v>
      </c>
      <c r="C3" s="66"/>
      <c r="D3" s="66"/>
      <c r="E3" s="66"/>
      <c r="F3" s="66"/>
      <c r="G3" s="66"/>
      <c r="H3" s="66"/>
      <c r="I3" s="66"/>
      <c r="J3" s="66"/>
      <c r="K3" s="66"/>
      <c r="L3" s="66"/>
    </row>
    <row r="4" spans="2:12" ht="15.75" customHeight="1">
      <c r="B4" s="67" t="s">
        <v>5</v>
      </c>
      <c r="C4" s="67"/>
      <c r="D4" s="67"/>
      <c r="E4" s="67"/>
      <c r="F4" s="67"/>
      <c r="G4" s="67"/>
      <c r="H4" s="67"/>
      <c r="I4" s="67"/>
      <c r="J4" s="67"/>
      <c r="K4" s="67"/>
      <c r="L4" s="67"/>
    </row>
    <row r="5" spans="2:12" ht="15.75" customHeight="1">
      <c r="B5" s="67" t="s">
        <v>32</v>
      </c>
      <c r="C5" s="67"/>
      <c r="D5" s="67"/>
      <c r="E5" s="67"/>
      <c r="F5" s="67"/>
      <c r="G5" s="67"/>
      <c r="H5" s="67"/>
      <c r="I5" s="67"/>
      <c r="J5" s="67"/>
      <c r="K5" s="67"/>
      <c r="L5" s="67"/>
    </row>
    <row r="6" spans="2:6" ht="6.75" customHeight="1" thickBot="1">
      <c r="B6" s="3"/>
      <c r="C6" s="3"/>
      <c r="D6" s="3"/>
      <c r="E6" s="3"/>
      <c r="F6" s="3"/>
    </row>
    <row r="7" spans="2:12" ht="16.5" customHeight="1" thickBot="1">
      <c r="B7" s="70" t="s">
        <v>0</v>
      </c>
      <c r="C7" s="72">
        <v>2016</v>
      </c>
      <c r="D7" s="72"/>
      <c r="E7" s="73" t="s">
        <v>30</v>
      </c>
      <c r="F7" s="74"/>
      <c r="G7" s="75" t="s">
        <v>1</v>
      </c>
      <c r="H7" s="76"/>
      <c r="I7" s="75" t="s">
        <v>2</v>
      </c>
      <c r="J7" s="77"/>
      <c r="K7" s="76"/>
      <c r="L7" s="68" t="s">
        <v>31</v>
      </c>
    </row>
    <row r="8" spans="2:12" ht="15.75" customHeight="1" thickBot="1">
      <c r="B8" s="71"/>
      <c r="C8" s="4" t="s">
        <v>3</v>
      </c>
      <c r="D8" s="4" t="s">
        <v>4</v>
      </c>
      <c r="E8" s="41" t="s">
        <v>3</v>
      </c>
      <c r="F8" s="42" t="s">
        <v>4</v>
      </c>
      <c r="G8" s="43">
        <v>2016</v>
      </c>
      <c r="H8" s="30">
        <v>2017</v>
      </c>
      <c r="I8" s="43" t="s">
        <v>3</v>
      </c>
      <c r="J8" s="44" t="s">
        <v>4</v>
      </c>
      <c r="K8" s="42" t="s">
        <v>1</v>
      </c>
      <c r="L8" s="69"/>
    </row>
    <row r="9" spans="2:12" s="15" customFormat="1" ht="24" customHeight="1">
      <c r="B9" s="5" t="s">
        <v>6</v>
      </c>
      <c r="C9" s="12">
        <v>0</v>
      </c>
      <c r="D9" s="12">
        <v>11825</v>
      </c>
      <c r="E9" s="33">
        <v>0</v>
      </c>
      <c r="F9" s="34">
        <v>16172</v>
      </c>
      <c r="G9" s="12">
        <f>D9-C9</f>
        <v>11825</v>
      </c>
      <c r="H9" s="22">
        <f>F9-E9</f>
        <v>16172</v>
      </c>
      <c r="I9" s="56" t="s">
        <v>29</v>
      </c>
      <c r="J9" s="31">
        <f>(F9-D9)/D9*100</f>
        <v>36.761099365750525</v>
      </c>
      <c r="K9" s="14">
        <f>(H9-G9)/G9*100</f>
        <v>36.761099365750525</v>
      </c>
      <c r="L9" s="25">
        <f aca="true" t="shared" si="0" ref="L9:L31">F9/$F$32</f>
        <v>0.003469639474593773</v>
      </c>
    </row>
    <row r="10" spans="2:12" s="15" customFormat="1" ht="24" customHeight="1">
      <c r="B10" s="5" t="s">
        <v>7</v>
      </c>
      <c r="C10" s="12">
        <v>0</v>
      </c>
      <c r="D10" s="12">
        <v>0</v>
      </c>
      <c r="E10" s="33">
        <v>0</v>
      </c>
      <c r="F10" s="34">
        <v>1259</v>
      </c>
      <c r="G10" s="12">
        <f aca="true" t="shared" si="1" ref="G10:G33">D10-C10</f>
        <v>0</v>
      </c>
      <c r="H10" s="22">
        <f aca="true" t="shared" si="2" ref="H10:H33">F10-E10</f>
        <v>1259</v>
      </c>
      <c r="I10" s="13" t="s">
        <v>29</v>
      </c>
      <c r="J10" s="31">
        <v>100</v>
      </c>
      <c r="K10" s="14">
        <v>100</v>
      </c>
      <c r="L10" s="26">
        <f t="shared" si="0"/>
        <v>0.00027011353564887215</v>
      </c>
    </row>
    <row r="11" spans="2:12" s="15" customFormat="1" ht="24" customHeight="1">
      <c r="B11" s="5" t="s">
        <v>8</v>
      </c>
      <c r="C11" s="12">
        <v>425445</v>
      </c>
      <c r="D11" s="12">
        <v>3534700</v>
      </c>
      <c r="E11" s="33">
        <v>242950</v>
      </c>
      <c r="F11" s="34">
        <v>4642558</v>
      </c>
      <c r="G11" s="12">
        <f t="shared" si="1"/>
        <v>3109255</v>
      </c>
      <c r="H11" s="22">
        <f t="shared" si="2"/>
        <v>4399608</v>
      </c>
      <c r="I11" s="13">
        <f>(E11-C11)/C11*100</f>
        <v>-42.89508632138114</v>
      </c>
      <c r="J11" s="31">
        <f>(F11-D11)/D11*100</f>
        <v>31.342348714176595</v>
      </c>
      <c r="K11" s="14">
        <f>(H11-G11)/G11*100</f>
        <v>41.5003915729009</v>
      </c>
      <c r="L11" s="26">
        <f t="shared" si="0"/>
        <v>0.9960426972477813</v>
      </c>
    </row>
    <row r="12" spans="2:12" ht="19.5" customHeight="1">
      <c r="B12" s="11" t="s">
        <v>9</v>
      </c>
      <c r="C12" s="17">
        <v>0</v>
      </c>
      <c r="D12" s="17">
        <v>65835</v>
      </c>
      <c r="E12" s="35">
        <v>0</v>
      </c>
      <c r="F12" s="36">
        <v>292069</v>
      </c>
      <c r="G12" s="17">
        <f t="shared" si="1"/>
        <v>65835</v>
      </c>
      <c r="H12" s="23">
        <f t="shared" si="2"/>
        <v>292069</v>
      </c>
      <c r="I12" s="64" t="s">
        <v>29</v>
      </c>
      <c r="J12" s="78">
        <f aca="true" t="shared" si="3" ref="I12:J14">(F12-D12)/D12*100</f>
        <v>343.63788258525096</v>
      </c>
      <c r="K12" s="79">
        <f>(H12-G12)/G12*100</f>
        <v>343.63788258525096</v>
      </c>
      <c r="L12" s="27">
        <f t="shared" si="0"/>
        <v>0.06266226389470249</v>
      </c>
    </row>
    <row r="13" spans="2:12" ht="19.5" customHeight="1">
      <c r="B13" s="11" t="s">
        <v>10</v>
      </c>
      <c r="C13" s="17">
        <v>425445</v>
      </c>
      <c r="D13" s="17">
        <v>412255</v>
      </c>
      <c r="E13" s="35">
        <v>239230</v>
      </c>
      <c r="F13" s="36">
        <v>235646</v>
      </c>
      <c r="G13" s="17">
        <f t="shared" si="1"/>
        <v>-13190</v>
      </c>
      <c r="H13" s="23">
        <f t="shared" si="2"/>
        <v>-3584</v>
      </c>
      <c r="I13" s="78">
        <f t="shared" si="3"/>
        <v>-43.76946491320852</v>
      </c>
      <c r="J13" s="78">
        <f t="shared" si="3"/>
        <v>-42.83974724381754</v>
      </c>
      <c r="K13" s="79">
        <f>(H13-G13)/G13*100</f>
        <v>-72.82789992418499</v>
      </c>
      <c r="L13" s="27">
        <f t="shared" si="0"/>
        <v>0.050556929484919876</v>
      </c>
    </row>
    <row r="14" spans="2:12" ht="19.5" customHeight="1">
      <c r="B14" s="11" t="s">
        <v>11</v>
      </c>
      <c r="C14" s="17">
        <v>0</v>
      </c>
      <c r="D14" s="17">
        <v>2052</v>
      </c>
      <c r="E14" s="35">
        <v>0</v>
      </c>
      <c r="F14" s="36">
        <v>2000</v>
      </c>
      <c r="G14" s="17">
        <f t="shared" si="1"/>
        <v>2052</v>
      </c>
      <c r="H14" s="23">
        <f t="shared" si="2"/>
        <v>2000</v>
      </c>
      <c r="I14" s="18" t="s">
        <v>29</v>
      </c>
      <c r="J14" s="78">
        <f t="shared" si="3"/>
        <v>-2.53411306042885</v>
      </c>
      <c r="K14" s="19">
        <f aca="true" t="shared" si="4" ref="K14:K27">(H14-G14)/G14*100</f>
        <v>-2.53411306042885</v>
      </c>
      <c r="L14" s="27">
        <f t="shared" si="0"/>
        <v>0.00042909219324681835</v>
      </c>
    </row>
    <row r="15" spans="2:12" ht="19.5" customHeight="1">
      <c r="B15" s="11" t="s">
        <v>27</v>
      </c>
      <c r="C15" s="17">
        <v>0</v>
      </c>
      <c r="D15" s="17">
        <v>0</v>
      </c>
      <c r="E15" s="35">
        <v>0</v>
      </c>
      <c r="F15" s="36">
        <v>0</v>
      </c>
      <c r="G15" s="17">
        <f>D15-C15</f>
        <v>0</v>
      </c>
      <c r="H15" s="23">
        <f>F15-E15</f>
        <v>0</v>
      </c>
      <c r="I15" s="18" t="s">
        <v>29</v>
      </c>
      <c r="J15" s="32" t="s">
        <v>29</v>
      </c>
      <c r="K15" s="19" t="s">
        <v>29</v>
      </c>
      <c r="L15" s="27">
        <f t="shared" si="0"/>
        <v>0</v>
      </c>
    </row>
    <row r="16" spans="2:12" ht="19.5" customHeight="1">
      <c r="B16" s="11" t="s">
        <v>12</v>
      </c>
      <c r="C16" s="17">
        <v>0</v>
      </c>
      <c r="D16" s="17">
        <v>259344</v>
      </c>
      <c r="E16" s="35">
        <v>0</v>
      </c>
      <c r="F16" s="36">
        <v>321856</v>
      </c>
      <c r="G16" s="17">
        <f t="shared" si="1"/>
        <v>259344</v>
      </c>
      <c r="H16" s="23">
        <f t="shared" si="2"/>
        <v>321856</v>
      </c>
      <c r="I16" s="64" t="s">
        <v>29</v>
      </c>
      <c r="J16" s="32">
        <f>(F16-D16)/D16*100</f>
        <v>24.103892899006723</v>
      </c>
      <c r="K16" s="19">
        <f t="shared" si="4"/>
        <v>24.103892899006723</v>
      </c>
      <c r="L16" s="27">
        <f t="shared" si="0"/>
        <v>0.06905294847482397</v>
      </c>
    </row>
    <row r="17" spans="2:12" ht="19.5" customHeight="1">
      <c r="B17" s="11" t="s">
        <v>13</v>
      </c>
      <c r="C17" s="17">
        <v>0</v>
      </c>
      <c r="D17" s="17">
        <v>1667</v>
      </c>
      <c r="E17" s="35">
        <v>0</v>
      </c>
      <c r="F17" s="36">
        <v>3481</v>
      </c>
      <c r="G17" s="17">
        <f t="shared" si="1"/>
        <v>1667</v>
      </c>
      <c r="H17" s="23">
        <f t="shared" si="2"/>
        <v>3481</v>
      </c>
      <c r="I17" s="64" t="s">
        <v>29</v>
      </c>
      <c r="J17" s="32">
        <f>(F17-D17)/D17*100</f>
        <v>108.81823635272944</v>
      </c>
      <c r="K17" s="19">
        <f t="shared" si="4"/>
        <v>108.81823635272944</v>
      </c>
      <c r="L17" s="27">
        <f t="shared" si="0"/>
        <v>0.0007468349623460873</v>
      </c>
    </row>
    <row r="18" spans="2:12" ht="19.5" customHeight="1">
      <c r="B18" s="11" t="s">
        <v>14</v>
      </c>
      <c r="C18" s="17">
        <v>0</v>
      </c>
      <c r="D18" s="17">
        <v>109032</v>
      </c>
      <c r="E18" s="35">
        <v>0</v>
      </c>
      <c r="F18" s="36">
        <v>239830</v>
      </c>
      <c r="G18" s="17">
        <f t="shared" si="1"/>
        <v>109032</v>
      </c>
      <c r="H18" s="23">
        <f t="shared" si="2"/>
        <v>239830</v>
      </c>
      <c r="I18" s="64" t="s">
        <v>29</v>
      </c>
      <c r="J18" s="32">
        <f>(F18-D18)/D18*100</f>
        <v>119.96294665786192</v>
      </c>
      <c r="K18" s="19">
        <f t="shared" si="4"/>
        <v>119.96294665786192</v>
      </c>
      <c r="L18" s="27">
        <f t="shared" si="0"/>
        <v>0.05145459035319222</v>
      </c>
    </row>
    <row r="19" spans="2:12" ht="19.5" customHeight="1">
      <c r="B19" s="11" t="s">
        <v>15</v>
      </c>
      <c r="C19" s="17">
        <v>0</v>
      </c>
      <c r="D19" s="17">
        <v>119896</v>
      </c>
      <c r="E19" s="35">
        <v>3720</v>
      </c>
      <c r="F19" s="36">
        <v>165261</v>
      </c>
      <c r="G19" s="17">
        <f t="shared" si="1"/>
        <v>119896</v>
      </c>
      <c r="H19" s="23">
        <f t="shared" si="2"/>
        <v>161541</v>
      </c>
      <c r="I19" s="64">
        <v>100</v>
      </c>
      <c r="J19" s="32">
        <f>(F19-D19)/D19*100</f>
        <v>37.83695869753787</v>
      </c>
      <c r="K19" s="19">
        <f t="shared" si="4"/>
        <v>34.73426970040702</v>
      </c>
      <c r="L19" s="27">
        <f t="shared" si="0"/>
        <v>0.03545610247408122</v>
      </c>
    </row>
    <row r="20" spans="2:12" ht="19.5" customHeight="1">
      <c r="B20" s="11" t="s">
        <v>16</v>
      </c>
      <c r="C20" s="17">
        <v>0</v>
      </c>
      <c r="D20" s="17">
        <v>4236</v>
      </c>
      <c r="E20" s="35">
        <v>0</v>
      </c>
      <c r="F20" s="36">
        <v>54123</v>
      </c>
      <c r="G20" s="17">
        <f t="shared" si="1"/>
        <v>4236</v>
      </c>
      <c r="H20" s="23">
        <f t="shared" si="2"/>
        <v>54123</v>
      </c>
      <c r="I20" s="64" t="s">
        <v>29</v>
      </c>
      <c r="J20" s="32">
        <f>(F20-D20)/D20*100</f>
        <v>1177.6912181303117</v>
      </c>
      <c r="K20" s="19">
        <f t="shared" si="4"/>
        <v>1177.6912181303117</v>
      </c>
      <c r="L20" s="27">
        <f t="shared" si="0"/>
        <v>0.011611878387548775</v>
      </c>
    </row>
    <row r="21" spans="2:12" ht="19.5" customHeight="1">
      <c r="B21" s="11" t="s">
        <v>17</v>
      </c>
      <c r="C21" s="17">
        <v>0</v>
      </c>
      <c r="D21" s="17">
        <v>165528</v>
      </c>
      <c r="E21" s="35">
        <v>0</v>
      </c>
      <c r="F21" s="36">
        <v>141443</v>
      </c>
      <c r="G21" s="17">
        <f t="shared" si="1"/>
        <v>165528</v>
      </c>
      <c r="H21" s="23">
        <f t="shared" si="2"/>
        <v>141443</v>
      </c>
      <c r="I21" s="64" t="s">
        <v>29</v>
      </c>
      <c r="J21" s="32">
        <f>(F21-D21)/D21*100</f>
        <v>-14.550408390121309</v>
      </c>
      <c r="K21" s="19">
        <f>(H21-G21)/G21*100</f>
        <v>-14.550408390121309</v>
      </c>
      <c r="L21" s="27">
        <f t="shared" si="0"/>
        <v>0.030346043544704864</v>
      </c>
    </row>
    <row r="22" spans="2:12" ht="19.5" customHeight="1">
      <c r="B22" s="11" t="s">
        <v>18</v>
      </c>
      <c r="C22" s="17">
        <v>0</v>
      </c>
      <c r="D22" s="17">
        <v>618780</v>
      </c>
      <c r="E22" s="35">
        <v>0</v>
      </c>
      <c r="F22" s="36">
        <v>659510</v>
      </c>
      <c r="G22" s="17">
        <f t="shared" si="1"/>
        <v>618780</v>
      </c>
      <c r="H22" s="23">
        <f t="shared" si="2"/>
        <v>659510</v>
      </c>
      <c r="I22" s="64" t="s">
        <v>29</v>
      </c>
      <c r="J22" s="32">
        <f>(F22-D22)/D22*100</f>
        <v>6.582307120462846</v>
      </c>
      <c r="K22" s="19">
        <f t="shared" si="4"/>
        <v>6.582307120462846</v>
      </c>
      <c r="L22" s="27">
        <f t="shared" si="0"/>
        <v>0.14149529618410459</v>
      </c>
    </row>
    <row r="23" spans="2:12" ht="19.5" customHeight="1">
      <c r="B23" s="11" t="s">
        <v>19</v>
      </c>
      <c r="C23" s="17">
        <v>0</v>
      </c>
      <c r="D23" s="17">
        <v>1691494</v>
      </c>
      <c r="E23" s="35">
        <v>0</v>
      </c>
      <c r="F23" s="36">
        <v>2361601</v>
      </c>
      <c r="G23" s="17">
        <f t="shared" si="1"/>
        <v>1691494</v>
      </c>
      <c r="H23" s="23">
        <f t="shared" si="2"/>
        <v>2361601</v>
      </c>
      <c r="I23" s="64" t="s">
        <v>29</v>
      </c>
      <c r="J23" s="32">
        <f>(F23-D23)/D23*100</f>
        <v>39.6162800459239</v>
      </c>
      <c r="K23" s="19">
        <f t="shared" si="4"/>
        <v>39.6162800459239</v>
      </c>
      <c r="L23" s="27">
        <f t="shared" si="0"/>
        <v>0.5066722763319397</v>
      </c>
    </row>
    <row r="24" spans="2:12" ht="19.5" customHeight="1">
      <c r="B24" s="11" t="s">
        <v>20</v>
      </c>
      <c r="C24" s="17">
        <v>0</v>
      </c>
      <c r="D24" s="17">
        <v>84581</v>
      </c>
      <c r="E24" s="35">
        <v>0</v>
      </c>
      <c r="F24" s="36">
        <v>165738</v>
      </c>
      <c r="G24" s="17">
        <f t="shared" si="1"/>
        <v>84581</v>
      </c>
      <c r="H24" s="23">
        <f t="shared" si="2"/>
        <v>165738</v>
      </c>
      <c r="I24" s="64" t="s">
        <v>29</v>
      </c>
      <c r="J24" s="32">
        <f>(F24-D24)/D24*100</f>
        <v>95.95180950804554</v>
      </c>
      <c r="K24" s="19">
        <f t="shared" si="4"/>
        <v>95.95180950804554</v>
      </c>
      <c r="L24" s="27">
        <f t="shared" si="0"/>
        <v>0.03555844096217059</v>
      </c>
    </row>
    <row r="25" spans="2:12" ht="19.5" customHeight="1">
      <c r="B25" s="5" t="s">
        <v>28</v>
      </c>
      <c r="C25" s="12">
        <v>0</v>
      </c>
      <c r="D25" s="12">
        <v>0</v>
      </c>
      <c r="E25" s="33">
        <v>0</v>
      </c>
      <c r="F25" s="34">
        <v>0</v>
      </c>
      <c r="G25" s="12">
        <f t="shared" si="1"/>
        <v>0</v>
      </c>
      <c r="H25" s="22">
        <f t="shared" si="2"/>
        <v>0</v>
      </c>
      <c r="I25" s="56" t="s">
        <v>29</v>
      </c>
      <c r="J25" s="57" t="s">
        <v>29</v>
      </c>
      <c r="K25" s="58" t="s">
        <v>29</v>
      </c>
      <c r="L25" s="26">
        <f t="shared" si="0"/>
        <v>0</v>
      </c>
    </row>
    <row r="26" spans="2:12" s="15" customFormat="1" ht="24" customHeight="1">
      <c r="B26" s="5" t="s">
        <v>21</v>
      </c>
      <c r="C26" s="12">
        <v>0</v>
      </c>
      <c r="D26" s="12">
        <v>0</v>
      </c>
      <c r="E26" s="33">
        <v>0</v>
      </c>
      <c r="F26" s="34">
        <v>0</v>
      </c>
      <c r="G26" s="12">
        <f t="shared" si="1"/>
        <v>0</v>
      </c>
      <c r="H26" s="22">
        <f t="shared" si="2"/>
        <v>0</v>
      </c>
      <c r="I26" s="13" t="s">
        <v>29</v>
      </c>
      <c r="J26" s="31" t="s">
        <v>29</v>
      </c>
      <c r="K26" s="14" t="s">
        <v>29</v>
      </c>
      <c r="L26" s="26">
        <f t="shared" si="0"/>
        <v>0</v>
      </c>
    </row>
    <row r="27" spans="2:12" s="15" customFormat="1" ht="24" customHeight="1">
      <c r="B27" s="5" t="s">
        <v>22</v>
      </c>
      <c r="C27" s="12">
        <v>0</v>
      </c>
      <c r="D27" s="12">
        <v>0</v>
      </c>
      <c r="E27" s="33">
        <v>0</v>
      </c>
      <c r="F27" s="34">
        <v>1014</v>
      </c>
      <c r="G27" s="12">
        <f t="shared" si="1"/>
        <v>0</v>
      </c>
      <c r="H27" s="22">
        <f t="shared" si="2"/>
        <v>1014</v>
      </c>
      <c r="I27" s="56" t="s">
        <v>29</v>
      </c>
      <c r="J27" s="31">
        <v>100</v>
      </c>
      <c r="K27" s="14">
        <v>100</v>
      </c>
      <c r="L27" s="26">
        <f t="shared" si="0"/>
        <v>0.0002175497419761369</v>
      </c>
    </row>
    <row r="28" spans="2:12" s="15" customFormat="1" ht="24" customHeight="1">
      <c r="B28" s="5" t="s">
        <v>23</v>
      </c>
      <c r="C28" s="12">
        <v>0</v>
      </c>
      <c r="D28" s="12">
        <v>0</v>
      </c>
      <c r="E28" s="33">
        <v>0</v>
      </c>
      <c r="F28" s="34">
        <v>0</v>
      </c>
      <c r="G28" s="12">
        <f t="shared" si="1"/>
        <v>0</v>
      </c>
      <c r="H28" s="22">
        <f t="shared" si="2"/>
        <v>0</v>
      </c>
      <c r="I28" s="56" t="s">
        <v>29</v>
      </c>
      <c r="J28" s="31" t="s">
        <v>29</v>
      </c>
      <c r="K28" s="14" t="s">
        <v>29</v>
      </c>
      <c r="L28" s="26">
        <f t="shared" si="0"/>
        <v>0</v>
      </c>
    </row>
    <row r="29" spans="2:12" s="15" customFormat="1" ht="24" customHeight="1">
      <c r="B29" s="5" t="s">
        <v>24</v>
      </c>
      <c r="C29" s="12">
        <v>0</v>
      </c>
      <c r="D29" s="12">
        <v>0</v>
      </c>
      <c r="E29" s="33">
        <v>0</v>
      </c>
      <c r="F29" s="34">
        <v>0</v>
      </c>
      <c r="G29" s="12">
        <f t="shared" si="1"/>
        <v>0</v>
      </c>
      <c r="H29" s="22">
        <f t="shared" si="2"/>
        <v>0</v>
      </c>
      <c r="I29" s="13" t="s">
        <v>29</v>
      </c>
      <c r="J29" s="31" t="s">
        <v>29</v>
      </c>
      <c r="K29" s="14" t="s">
        <v>29</v>
      </c>
      <c r="L29" s="26">
        <f t="shared" si="0"/>
        <v>0</v>
      </c>
    </row>
    <row r="30" spans="2:12" s="15" customFormat="1" ht="24" customHeight="1">
      <c r="B30" s="5" t="s">
        <v>25</v>
      </c>
      <c r="C30" s="12">
        <v>0</v>
      </c>
      <c r="D30" s="12">
        <v>0</v>
      </c>
      <c r="E30" s="33">
        <v>0</v>
      </c>
      <c r="F30" s="34">
        <v>0</v>
      </c>
      <c r="G30" s="12">
        <f t="shared" si="1"/>
        <v>0</v>
      </c>
      <c r="H30" s="22">
        <f t="shared" si="2"/>
        <v>0</v>
      </c>
      <c r="I30" s="56" t="s">
        <v>29</v>
      </c>
      <c r="J30" s="57" t="s">
        <v>29</v>
      </c>
      <c r="K30" s="58" t="s">
        <v>29</v>
      </c>
      <c r="L30" s="26">
        <f t="shared" si="0"/>
        <v>0</v>
      </c>
    </row>
    <row r="31" spans="2:12" s="15" customFormat="1" ht="24" customHeight="1" thickBot="1">
      <c r="B31" s="6" t="s">
        <v>26</v>
      </c>
      <c r="C31" s="16">
        <v>0</v>
      </c>
      <c r="D31" s="16">
        <v>0</v>
      </c>
      <c r="E31" s="37">
        <v>0</v>
      </c>
      <c r="F31" s="38">
        <v>0</v>
      </c>
      <c r="G31" s="16">
        <f t="shared" si="1"/>
        <v>0</v>
      </c>
      <c r="H31" s="29">
        <f t="shared" si="2"/>
        <v>0</v>
      </c>
      <c r="I31" s="56" t="s">
        <v>29</v>
      </c>
      <c r="J31" s="57" t="s">
        <v>29</v>
      </c>
      <c r="K31" s="58" t="s">
        <v>29</v>
      </c>
      <c r="L31" s="26">
        <f t="shared" si="0"/>
        <v>0</v>
      </c>
    </row>
    <row r="32" spans="2:12" ht="26.25" customHeight="1" thickBot="1">
      <c r="B32" s="7" t="s">
        <v>38</v>
      </c>
      <c r="C32" s="8">
        <f>SUM(C9:C11,C25:C31)</f>
        <v>425445</v>
      </c>
      <c r="D32" s="8">
        <f>SUM(D9:D11,D25:D31)</f>
        <v>3546525</v>
      </c>
      <c r="E32" s="39">
        <f>SUM(E9:E11,E25:E31)</f>
        <v>242950</v>
      </c>
      <c r="F32" s="40">
        <f>SUM(F9:F11,F25:F31)</f>
        <v>4661003</v>
      </c>
      <c r="G32" s="21">
        <f t="shared" si="1"/>
        <v>3121080</v>
      </c>
      <c r="H32" s="24">
        <f t="shared" si="2"/>
        <v>4418053</v>
      </c>
      <c r="I32" s="9">
        <f aca="true" t="shared" si="5" ref="I31:J33">(E32-C32)/C32*100</f>
        <v>-42.89508632138114</v>
      </c>
      <c r="J32" s="28">
        <f t="shared" si="5"/>
        <v>31.4245070879241</v>
      </c>
      <c r="K32" s="10">
        <f>(H32-G32)/G32*100</f>
        <v>41.55526292180912</v>
      </c>
      <c r="L32" s="59"/>
    </row>
    <row r="33" spans="2:12" ht="26.25" customHeight="1" thickBot="1">
      <c r="B33" s="7" t="s">
        <v>36</v>
      </c>
      <c r="C33" s="8">
        <v>5191808911</v>
      </c>
      <c r="D33" s="8">
        <v>9473453617</v>
      </c>
      <c r="E33" s="50">
        <v>5832719834</v>
      </c>
      <c r="F33" s="8">
        <v>9971421970</v>
      </c>
      <c r="G33" s="45">
        <f t="shared" si="1"/>
        <v>4281644706</v>
      </c>
      <c r="H33" s="51">
        <f t="shared" si="2"/>
        <v>4138702136</v>
      </c>
      <c r="I33" s="52">
        <f t="shared" si="5"/>
        <v>12.344655475321673</v>
      </c>
      <c r="J33" s="52">
        <f t="shared" si="5"/>
        <v>5.256460559498615</v>
      </c>
      <c r="K33" s="53">
        <f>(H33-G33)/G33*100</f>
        <v>-3.33849676503261</v>
      </c>
      <c r="L33" s="55"/>
    </row>
    <row r="34" spans="2:12" ht="26.25" customHeight="1" thickBot="1">
      <c r="B34" s="46" t="s">
        <v>39</v>
      </c>
      <c r="C34" s="60">
        <f aca="true" t="shared" si="6" ref="C34:H34">C32/C33*100</f>
        <v>0.008194542736320674</v>
      </c>
      <c r="D34" s="60">
        <f t="shared" si="6"/>
        <v>0.037436452885944396</v>
      </c>
      <c r="E34" s="61">
        <f t="shared" si="6"/>
        <v>0.004165295212429022</v>
      </c>
      <c r="F34" s="60">
        <f t="shared" si="6"/>
        <v>0.0467436140404356</v>
      </c>
      <c r="G34" s="62">
        <f t="shared" si="6"/>
        <v>0.07289441825068613</v>
      </c>
      <c r="H34" s="63">
        <f t="shared" si="6"/>
        <v>0.10674972140589921</v>
      </c>
      <c r="I34" s="47"/>
      <c r="J34" s="47"/>
      <c r="K34" s="54"/>
      <c r="L34" s="48"/>
    </row>
    <row r="35" spans="2:11" ht="12.75">
      <c r="B35" s="49"/>
      <c r="C35" s="49"/>
      <c r="D35" s="49"/>
      <c r="E35" s="49"/>
      <c r="F35" s="49"/>
      <c r="G35" s="49"/>
      <c r="H35" s="49"/>
      <c r="I35" s="49"/>
      <c r="J35" s="49"/>
      <c r="K35" s="49"/>
    </row>
    <row r="37" spans="3:6" ht="12.75">
      <c r="C37" s="20"/>
      <c r="D37" s="20"/>
      <c r="E37" s="20"/>
      <c r="F37" s="20"/>
    </row>
  </sheetData>
  <sheetProtection/>
  <mergeCells count="10">
    <mergeCell ref="B2:L2"/>
    <mergeCell ref="B3:L3"/>
    <mergeCell ref="B4:L4"/>
    <mergeCell ref="B5:L5"/>
    <mergeCell ref="L7:L8"/>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B1">
      <selection activeCell="B2" sqref="B2:L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2" ht="15.75" customHeight="1">
      <c r="B2" s="65" t="s">
        <v>40</v>
      </c>
      <c r="C2" s="65"/>
      <c r="D2" s="65"/>
      <c r="E2" s="65"/>
      <c r="F2" s="65"/>
      <c r="G2" s="65"/>
      <c r="H2" s="65"/>
      <c r="I2" s="65"/>
      <c r="J2" s="65"/>
      <c r="K2" s="65"/>
      <c r="L2" s="65"/>
    </row>
    <row r="3" spans="2:12" ht="15.75" customHeight="1">
      <c r="B3" s="66" t="s">
        <v>35</v>
      </c>
      <c r="C3" s="66"/>
      <c r="D3" s="66"/>
      <c r="E3" s="66"/>
      <c r="F3" s="66"/>
      <c r="G3" s="66"/>
      <c r="H3" s="66"/>
      <c r="I3" s="66"/>
      <c r="J3" s="66"/>
      <c r="K3" s="66"/>
      <c r="L3" s="66"/>
    </row>
    <row r="4" spans="2:12" ht="15.75" customHeight="1">
      <c r="B4" s="67" t="s">
        <v>5</v>
      </c>
      <c r="C4" s="67"/>
      <c r="D4" s="67"/>
      <c r="E4" s="67"/>
      <c r="F4" s="67"/>
      <c r="G4" s="67"/>
      <c r="H4" s="67"/>
      <c r="I4" s="67"/>
      <c r="J4" s="67"/>
      <c r="K4" s="67"/>
      <c r="L4" s="67"/>
    </row>
    <row r="5" spans="2:12" ht="15.75" customHeight="1">
      <c r="B5" s="67" t="s">
        <v>32</v>
      </c>
      <c r="C5" s="67"/>
      <c r="D5" s="67"/>
      <c r="E5" s="67"/>
      <c r="F5" s="67"/>
      <c r="G5" s="67"/>
      <c r="H5" s="67"/>
      <c r="I5" s="67"/>
      <c r="J5" s="67"/>
      <c r="K5" s="67"/>
      <c r="L5" s="67"/>
    </row>
    <row r="6" spans="2:6" ht="6.75" customHeight="1" thickBot="1">
      <c r="B6" s="3"/>
      <c r="C6" s="3"/>
      <c r="D6" s="3"/>
      <c r="E6" s="3"/>
      <c r="F6" s="3"/>
    </row>
    <row r="7" spans="2:12" ht="16.5" customHeight="1" thickBot="1">
      <c r="B7" s="70" t="s">
        <v>0</v>
      </c>
      <c r="C7" s="72">
        <v>2016</v>
      </c>
      <c r="D7" s="72"/>
      <c r="E7" s="73" t="s">
        <v>30</v>
      </c>
      <c r="F7" s="74"/>
      <c r="G7" s="75" t="s">
        <v>1</v>
      </c>
      <c r="H7" s="76"/>
      <c r="I7" s="75" t="s">
        <v>2</v>
      </c>
      <c r="J7" s="77"/>
      <c r="K7" s="76"/>
      <c r="L7" s="68" t="s">
        <v>31</v>
      </c>
    </row>
    <row r="8" spans="2:12" ht="15.75" customHeight="1" thickBot="1">
      <c r="B8" s="71"/>
      <c r="C8" s="4" t="s">
        <v>3</v>
      </c>
      <c r="D8" s="4" t="s">
        <v>4</v>
      </c>
      <c r="E8" s="41" t="s">
        <v>3</v>
      </c>
      <c r="F8" s="42" t="s">
        <v>4</v>
      </c>
      <c r="G8" s="43">
        <v>2016</v>
      </c>
      <c r="H8" s="30">
        <v>2017</v>
      </c>
      <c r="I8" s="43" t="s">
        <v>3</v>
      </c>
      <c r="J8" s="44" t="s">
        <v>4</v>
      </c>
      <c r="K8" s="42" t="s">
        <v>1</v>
      </c>
      <c r="L8" s="69"/>
    </row>
    <row r="9" spans="2:12" s="15" customFormat="1" ht="24" customHeight="1">
      <c r="B9" s="5" t="s">
        <v>6</v>
      </c>
      <c r="C9" s="12">
        <v>29012480</v>
      </c>
      <c r="D9" s="12">
        <v>3281317</v>
      </c>
      <c r="E9" s="33">
        <v>37923977</v>
      </c>
      <c r="F9" s="34">
        <v>4485258</v>
      </c>
      <c r="G9" s="12">
        <f>D9-C9</f>
        <v>-25731163</v>
      </c>
      <c r="H9" s="22">
        <f>F9-E9</f>
        <v>-33438719</v>
      </c>
      <c r="I9" s="31">
        <f>(E9-C9)/C9*100</f>
        <v>30.71608149320568</v>
      </c>
      <c r="J9" s="31">
        <f>(F9-D9)/D9*100</f>
        <v>36.690786047187764</v>
      </c>
      <c r="K9" s="14">
        <f>(H9-G9)/G9*100</f>
        <v>29.954168803019126</v>
      </c>
      <c r="L9" s="25">
        <f aca="true" t="shared" si="0" ref="L9:L31">F9/$F$32</f>
        <v>0.025562791179277775</v>
      </c>
    </row>
    <row r="10" spans="2:12" s="15" customFormat="1" ht="24" customHeight="1">
      <c r="B10" s="5" t="s">
        <v>7</v>
      </c>
      <c r="C10" s="12">
        <v>0</v>
      </c>
      <c r="D10" s="12">
        <v>120266</v>
      </c>
      <c r="E10" s="33">
        <v>0</v>
      </c>
      <c r="F10" s="34">
        <v>69341</v>
      </c>
      <c r="G10" s="12">
        <f aca="true" t="shared" si="1" ref="G10:G33">D10-C10</f>
        <v>120266</v>
      </c>
      <c r="H10" s="22">
        <f aca="true" t="shared" si="2" ref="H10:H33">F10-E10</f>
        <v>69341</v>
      </c>
      <c r="I10" s="13" t="s">
        <v>29</v>
      </c>
      <c r="J10" s="31">
        <f>(F10-D10)/D10*100</f>
        <v>-42.34363826850481</v>
      </c>
      <c r="K10" s="14">
        <f>(H10-G10)/G10*100</f>
        <v>-42.34363826850481</v>
      </c>
      <c r="L10" s="26">
        <f t="shared" si="0"/>
        <v>0.0003951945469273563</v>
      </c>
    </row>
    <row r="11" spans="2:12" s="15" customFormat="1" ht="24" customHeight="1">
      <c r="B11" s="5" t="s">
        <v>8</v>
      </c>
      <c r="C11" s="12">
        <v>133723446</v>
      </c>
      <c r="D11" s="12">
        <v>147280095</v>
      </c>
      <c r="E11" s="33">
        <v>139855994</v>
      </c>
      <c r="F11" s="34">
        <v>170433540</v>
      </c>
      <c r="G11" s="12">
        <f t="shared" si="1"/>
        <v>13556649</v>
      </c>
      <c r="H11" s="22">
        <f t="shared" si="2"/>
        <v>30577546</v>
      </c>
      <c r="I11" s="13">
        <f aca="true" t="shared" si="3" ref="I11:J24">(E11-C11)/C11*100</f>
        <v>4.585993095032864</v>
      </c>
      <c r="J11" s="31">
        <f t="shared" si="3"/>
        <v>15.720688528887763</v>
      </c>
      <c r="K11" s="14">
        <f>(H11-G11)/G11*100</f>
        <v>125.55386659343324</v>
      </c>
      <c r="L11" s="26">
        <f t="shared" si="0"/>
        <v>0.9713503644528555</v>
      </c>
    </row>
    <row r="12" spans="2:12" ht="19.5" customHeight="1">
      <c r="B12" s="11" t="s">
        <v>9</v>
      </c>
      <c r="C12" s="17">
        <v>10846723</v>
      </c>
      <c r="D12" s="17">
        <v>9205009</v>
      </c>
      <c r="E12" s="35">
        <v>8249661</v>
      </c>
      <c r="F12" s="36">
        <v>9377754</v>
      </c>
      <c r="G12" s="17">
        <f t="shared" si="1"/>
        <v>-1641714</v>
      </c>
      <c r="H12" s="23">
        <f t="shared" si="2"/>
        <v>1128093</v>
      </c>
      <c r="I12" s="78">
        <f t="shared" si="3"/>
        <v>-23.943286834189458</v>
      </c>
      <c r="J12" s="78">
        <f t="shared" si="3"/>
        <v>1.8766412938868393</v>
      </c>
      <c r="K12" s="79">
        <f aca="true" t="shared" si="4" ref="K12:K24">(H12-G12)/G12*100</f>
        <v>-168.71434366765465</v>
      </c>
      <c r="L12" s="27">
        <f t="shared" si="0"/>
        <v>0.05344655028376001</v>
      </c>
    </row>
    <row r="13" spans="2:12" ht="19.5" customHeight="1">
      <c r="B13" s="11" t="s">
        <v>10</v>
      </c>
      <c r="C13" s="17">
        <v>110111024</v>
      </c>
      <c r="D13" s="17">
        <v>64316083</v>
      </c>
      <c r="E13" s="35">
        <v>115228759</v>
      </c>
      <c r="F13" s="36">
        <v>67271751</v>
      </c>
      <c r="G13" s="17">
        <f t="shared" si="1"/>
        <v>-45794941</v>
      </c>
      <c r="H13" s="23">
        <f t="shared" si="2"/>
        <v>-47957008</v>
      </c>
      <c r="I13" s="78">
        <f t="shared" si="3"/>
        <v>4.647795301585789</v>
      </c>
      <c r="J13" s="78">
        <f t="shared" si="3"/>
        <v>4.595534836908523</v>
      </c>
      <c r="K13" s="79">
        <f t="shared" si="4"/>
        <v>4.721191801513621</v>
      </c>
      <c r="L13" s="27">
        <f t="shared" si="0"/>
        <v>0.3834012944355421</v>
      </c>
    </row>
    <row r="14" spans="2:12" ht="19.5" customHeight="1">
      <c r="B14" s="11" t="s">
        <v>11</v>
      </c>
      <c r="C14" s="17">
        <v>3078665</v>
      </c>
      <c r="D14" s="17">
        <v>3678835</v>
      </c>
      <c r="E14" s="35">
        <v>1009300</v>
      </c>
      <c r="F14" s="36">
        <v>4204752</v>
      </c>
      <c r="G14" s="17">
        <f t="shared" si="1"/>
        <v>600170</v>
      </c>
      <c r="H14" s="23">
        <f t="shared" si="2"/>
        <v>3195452</v>
      </c>
      <c r="I14" s="78">
        <f t="shared" si="3"/>
        <v>-67.21630966668994</v>
      </c>
      <c r="J14" s="78">
        <f t="shared" si="3"/>
        <v>14.295748518212967</v>
      </c>
      <c r="K14" s="19">
        <f t="shared" si="4"/>
        <v>432.4244797307429</v>
      </c>
      <c r="L14" s="27">
        <f t="shared" si="0"/>
        <v>0.023964105818806983</v>
      </c>
    </row>
    <row r="15" spans="2:12" ht="19.5" customHeight="1">
      <c r="B15" s="11" t="s">
        <v>27</v>
      </c>
      <c r="C15" s="17">
        <v>0</v>
      </c>
      <c r="D15" s="17">
        <v>394609</v>
      </c>
      <c r="E15" s="35">
        <v>0</v>
      </c>
      <c r="F15" s="36">
        <v>392812</v>
      </c>
      <c r="G15" s="17">
        <f>D15-C15</f>
        <v>394609</v>
      </c>
      <c r="H15" s="23">
        <f>F15-E15</f>
        <v>392812</v>
      </c>
      <c r="I15" s="18" t="s">
        <v>29</v>
      </c>
      <c r="J15" s="78">
        <f>(F15-D15)/D15*100</f>
        <v>-0.4553874848267526</v>
      </c>
      <c r="K15" s="19">
        <f>(H15-G15)/G15*100</f>
        <v>-0.4553874848267526</v>
      </c>
      <c r="L15" s="27">
        <f t="shared" si="0"/>
        <v>0.002238749951221192</v>
      </c>
    </row>
    <row r="16" spans="2:12" ht="19.5" customHeight="1">
      <c r="B16" s="11" t="s">
        <v>12</v>
      </c>
      <c r="C16" s="17">
        <v>371013</v>
      </c>
      <c r="D16" s="17">
        <v>8467995</v>
      </c>
      <c r="E16" s="35">
        <v>210460</v>
      </c>
      <c r="F16" s="36">
        <v>11984514</v>
      </c>
      <c r="G16" s="17">
        <f t="shared" si="1"/>
        <v>8096982</v>
      </c>
      <c r="H16" s="23">
        <f t="shared" si="2"/>
        <v>11774054</v>
      </c>
      <c r="I16" s="78">
        <f t="shared" si="3"/>
        <v>-43.27422489238922</v>
      </c>
      <c r="J16" s="32">
        <f t="shared" si="3"/>
        <v>41.52717378789194</v>
      </c>
      <c r="K16" s="19">
        <f t="shared" si="4"/>
        <v>45.41287111667038</v>
      </c>
      <c r="L16" s="27">
        <f t="shared" si="0"/>
        <v>0.06830323445543846</v>
      </c>
    </row>
    <row r="17" spans="2:12" ht="19.5" customHeight="1">
      <c r="B17" s="11" t="s">
        <v>13</v>
      </c>
      <c r="C17" s="17">
        <v>40612</v>
      </c>
      <c r="D17" s="17">
        <v>2017698</v>
      </c>
      <c r="E17" s="35">
        <v>0</v>
      </c>
      <c r="F17" s="36">
        <v>4323471</v>
      </c>
      <c r="G17" s="17">
        <f t="shared" si="1"/>
        <v>1977086</v>
      </c>
      <c r="H17" s="23">
        <f t="shared" si="2"/>
        <v>4323471</v>
      </c>
      <c r="I17" s="78">
        <f t="shared" si="3"/>
        <v>-100</v>
      </c>
      <c r="J17" s="32">
        <f t="shared" si="3"/>
        <v>114.27740920593668</v>
      </c>
      <c r="K17" s="19">
        <f t="shared" si="4"/>
        <v>118.67895478497141</v>
      </c>
      <c r="L17" s="27">
        <f t="shared" si="0"/>
        <v>0.024640719963637155</v>
      </c>
    </row>
    <row r="18" spans="2:12" ht="19.5" customHeight="1">
      <c r="B18" s="11" t="s">
        <v>14</v>
      </c>
      <c r="C18" s="17">
        <v>4430054</v>
      </c>
      <c r="D18" s="17">
        <v>8929483</v>
      </c>
      <c r="E18" s="35">
        <v>4392999</v>
      </c>
      <c r="F18" s="36">
        <v>11208922</v>
      </c>
      <c r="G18" s="17">
        <f t="shared" si="1"/>
        <v>4499429</v>
      </c>
      <c r="H18" s="23">
        <f t="shared" si="2"/>
        <v>6815923</v>
      </c>
      <c r="I18" s="78">
        <f t="shared" si="3"/>
        <v>-0.8364457859881618</v>
      </c>
      <c r="J18" s="32">
        <f t="shared" si="3"/>
        <v>25.5271105841178</v>
      </c>
      <c r="K18" s="19">
        <f t="shared" si="4"/>
        <v>51.48417721448655</v>
      </c>
      <c r="L18" s="27">
        <f t="shared" si="0"/>
        <v>0.06388290984171091</v>
      </c>
    </row>
    <row r="19" spans="2:12" ht="19.5" customHeight="1">
      <c r="B19" s="11" t="s">
        <v>15</v>
      </c>
      <c r="C19" s="17">
        <v>859493</v>
      </c>
      <c r="D19" s="17">
        <v>10156566</v>
      </c>
      <c r="E19" s="35">
        <v>453656</v>
      </c>
      <c r="F19" s="36">
        <v>11565778</v>
      </c>
      <c r="G19" s="17">
        <f t="shared" si="1"/>
        <v>9297073</v>
      </c>
      <c r="H19" s="23">
        <f t="shared" si="2"/>
        <v>11112122</v>
      </c>
      <c r="I19" s="78">
        <f t="shared" si="3"/>
        <v>-47.218185604769324</v>
      </c>
      <c r="J19" s="32">
        <f t="shared" si="3"/>
        <v>13.87488645276366</v>
      </c>
      <c r="K19" s="19">
        <f t="shared" si="4"/>
        <v>19.522800348023512</v>
      </c>
      <c r="L19" s="27">
        <f t="shared" si="0"/>
        <v>0.06591673608070817</v>
      </c>
    </row>
    <row r="20" spans="2:12" ht="19.5" customHeight="1">
      <c r="B20" s="11" t="s">
        <v>16</v>
      </c>
      <c r="C20" s="17">
        <v>5041</v>
      </c>
      <c r="D20" s="17">
        <v>981246</v>
      </c>
      <c r="E20" s="35">
        <v>4520</v>
      </c>
      <c r="F20" s="36">
        <v>1194433</v>
      </c>
      <c r="G20" s="17">
        <f t="shared" si="1"/>
        <v>976205</v>
      </c>
      <c r="H20" s="23">
        <f t="shared" si="2"/>
        <v>1189913</v>
      </c>
      <c r="I20" s="78">
        <f t="shared" si="3"/>
        <v>-10.335250942273358</v>
      </c>
      <c r="J20" s="32">
        <f t="shared" si="3"/>
        <v>21.72615225947418</v>
      </c>
      <c r="K20" s="19">
        <f t="shared" si="4"/>
        <v>21.891713318411604</v>
      </c>
      <c r="L20" s="27">
        <f t="shared" si="0"/>
        <v>0.006807421414027529</v>
      </c>
    </row>
    <row r="21" spans="2:12" ht="19.5" customHeight="1">
      <c r="B21" s="11" t="s">
        <v>17</v>
      </c>
      <c r="C21" s="17">
        <v>238803</v>
      </c>
      <c r="D21" s="17">
        <v>3675489</v>
      </c>
      <c r="E21" s="35">
        <v>2654699</v>
      </c>
      <c r="F21" s="36">
        <v>4172449</v>
      </c>
      <c r="G21" s="17">
        <f t="shared" si="1"/>
        <v>3436686</v>
      </c>
      <c r="H21" s="23">
        <f t="shared" si="2"/>
        <v>1517750</v>
      </c>
      <c r="I21" s="78">
        <f t="shared" si="3"/>
        <v>1011.6690326335935</v>
      </c>
      <c r="J21" s="32">
        <f t="shared" si="3"/>
        <v>13.52092197800075</v>
      </c>
      <c r="K21" s="19">
        <f t="shared" si="4"/>
        <v>-55.8368148850375</v>
      </c>
      <c r="L21" s="27">
        <f t="shared" si="0"/>
        <v>0.023780001617116867</v>
      </c>
    </row>
    <row r="22" spans="2:12" ht="19.5" customHeight="1">
      <c r="B22" s="11" t="s">
        <v>18</v>
      </c>
      <c r="C22" s="17">
        <v>1250936</v>
      </c>
      <c r="D22" s="17">
        <v>22311830</v>
      </c>
      <c r="E22" s="35">
        <v>1528275</v>
      </c>
      <c r="F22" s="36">
        <v>29214872</v>
      </c>
      <c r="G22" s="17">
        <f t="shared" si="1"/>
        <v>21060894</v>
      </c>
      <c r="H22" s="23">
        <f t="shared" si="2"/>
        <v>27686597</v>
      </c>
      <c r="I22" s="78">
        <f t="shared" si="3"/>
        <v>22.170518715585768</v>
      </c>
      <c r="J22" s="32">
        <f t="shared" si="3"/>
        <v>30.938932395953177</v>
      </c>
      <c r="K22" s="19">
        <f t="shared" si="4"/>
        <v>31.45974240219812</v>
      </c>
      <c r="L22" s="27">
        <f t="shared" si="0"/>
        <v>0.16650406114103786</v>
      </c>
    </row>
    <row r="23" spans="2:12" ht="19.5" customHeight="1">
      <c r="B23" s="11" t="s">
        <v>19</v>
      </c>
      <c r="C23" s="17">
        <v>813777</v>
      </c>
      <c r="D23" s="17">
        <v>7087904</v>
      </c>
      <c r="E23" s="35">
        <v>95352</v>
      </c>
      <c r="F23" s="36">
        <v>8133963</v>
      </c>
      <c r="G23" s="17">
        <f t="shared" si="1"/>
        <v>6274127</v>
      </c>
      <c r="H23" s="23">
        <f t="shared" si="2"/>
        <v>8038611</v>
      </c>
      <c r="I23" s="78">
        <f t="shared" si="3"/>
        <v>-88.28278508731508</v>
      </c>
      <c r="J23" s="32">
        <f t="shared" si="3"/>
        <v>14.758368623502802</v>
      </c>
      <c r="K23" s="19">
        <f t="shared" si="4"/>
        <v>28.12317952760599</v>
      </c>
      <c r="L23" s="27">
        <f t="shared" si="0"/>
        <v>0.04635782325765247</v>
      </c>
    </row>
    <row r="24" spans="2:12" ht="19.5" customHeight="1">
      <c r="B24" s="11" t="s">
        <v>20</v>
      </c>
      <c r="C24" s="17">
        <v>1677305</v>
      </c>
      <c r="D24" s="17">
        <v>6057348</v>
      </c>
      <c r="E24" s="35">
        <v>6028313</v>
      </c>
      <c r="F24" s="36">
        <v>7388069</v>
      </c>
      <c r="G24" s="17">
        <f t="shared" si="1"/>
        <v>4380043</v>
      </c>
      <c r="H24" s="23">
        <f t="shared" si="2"/>
        <v>1359756</v>
      </c>
      <c r="I24" s="78">
        <f t="shared" si="3"/>
        <v>259.40469980116916</v>
      </c>
      <c r="J24" s="32">
        <f t="shared" si="3"/>
        <v>21.968706437206514</v>
      </c>
      <c r="K24" s="19">
        <f t="shared" si="4"/>
        <v>-68.95564723907962</v>
      </c>
      <c r="L24" s="27">
        <f t="shared" si="0"/>
        <v>0.04210675619219576</v>
      </c>
    </row>
    <row r="25" spans="2:12" ht="19.5" customHeight="1">
      <c r="B25" s="5" t="s">
        <v>28</v>
      </c>
      <c r="C25" s="12">
        <v>0</v>
      </c>
      <c r="D25" s="12">
        <v>0</v>
      </c>
      <c r="E25" s="33">
        <v>0</v>
      </c>
      <c r="F25" s="34">
        <v>0</v>
      </c>
      <c r="G25" s="12">
        <f t="shared" si="1"/>
        <v>0</v>
      </c>
      <c r="H25" s="22">
        <f t="shared" si="2"/>
        <v>0</v>
      </c>
      <c r="I25" s="56" t="s">
        <v>29</v>
      </c>
      <c r="J25" s="57" t="s">
        <v>29</v>
      </c>
      <c r="K25" s="58" t="s">
        <v>29</v>
      </c>
      <c r="L25" s="26">
        <f t="shared" si="0"/>
        <v>0</v>
      </c>
    </row>
    <row r="26" spans="2:12" s="15" customFormat="1" ht="24" customHeight="1">
      <c r="B26" s="5" t="s">
        <v>21</v>
      </c>
      <c r="C26" s="12">
        <v>5681</v>
      </c>
      <c r="D26" s="12">
        <v>3060</v>
      </c>
      <c r="E26" s="33">
        <v>0</v>
      </c>
      <c r="F26" s="34">
        <v>0</v>
      </c>
      <c r="G26" s="12">
        <f t="shared" si="1"/>
        <v>-2621</v>
      </c>
      <c r="H26" s="22">
        <f t="shared" si="2"/>
        <v>0</v>
      </c>
      <c r="I26" s="13">
        <f>(E26-C26)/C26*100</f>
        <v>-100</v>
      </c>
      <c r="J26" s="31">
        <f>(F26-D26)/D26*100</f>
        <v>-100</v>
      </c>
      <c r="K26" s="14">
        <f>(H26-G26)/G26*100</f>
        <v>-100</v>
      </c>
      <c r="L26" s="26">
        <f t="shared" si="0"/>
        <v>0</v>
      </c>
    </row>
    <row r="27" spans="2:12" s="15" customFormat="1" ht="24" customHeight="1">
      <c r="B27" s="5" t="s">
        <v>22</v>
      </c>
      <c r="C27" s="12">
        <v>16239</v>
      </c>
      <c r="D27" s="12">
        <v>181036</v>
      </c>
      <c r="E27" s="33">
        <v>2110</v>
      </c>
      <c r="F27" s="34">
        <v>443257</v>
      </c>
      <c r="G27" s="12">
        <f t="shared" si="1"/>
        <v>164797</v>
      </c>
      <c r="H27" s="22">
        <f t="shared" si="2"/>
        <v>441147</v>
      </c>
      <c r="I27" s="13">
        <f>(E27-C27)/C27*100</f>
        <v>-87.006589075682</v>
      </c>
      <c r="J27" s="31">
        <f>(F27-D27)/D27*100</f>
        <v>144.8446717779889</v>
      </c>
      <c r="K27" s="14">
        <f>(H27-G27)/G27*100</f>
        <v>167.6911594264459</v>
      </c>
      <c r="L27" s="26">
        <f t="shared" si="0"/>
        <v>0.0025262506927702104</v>
      </c>
    </row>
    <row r="28" spans="2:12" s="15" customFormat="1" ht="24" customHeight="1">
      <c r="B28" s="5" t="s">
        <v>23</v>
      </c>
      <c r="C28" s="12">
        <v>0</v>
      </c>
      <c r="D28" s="12">
        <v>0</v>
      </c>
      <c r="E28" s="33">
        <v>0</v>
      </c>
      <c r="F28" s="34">
        <v>0</v>
      </c>
      <c r="G28" s="12">
        <f t="shared" si="1"/>
        <v>0</v>
      </c>
      <c r="H28" s="22">
        <f t="shared" si="2"/>
        <v>0</v>
      </c>
      <c r="I28" s="56" t="s">
        <v>29</v>
      </c>
      <c r="J28" s="31" t="s">
        <v>29</v>
      </c>
      <c r="K28" s="14" t="s">
        <v>29</v>
      </c>
      <c r="L28" s="26">
        <f t="shared" si="0"/>
        <v>0</v>
      </c>
    </row>
    <row r="29" spans="2:12" s="15" customFormat="1" ht="24" customHeight="1">
      <c r="B29" s="5" t="s">
        <v>24</v>
      </c>
      <c r="C29" s="12">
        <v>0</v>
      </c>
      <c r="D29" s="12">
        <v>0</v>
      </c>
      <c r="E29" s="33">
        <v>2584</v>
      </c>
      <c r="F29" s="34">
        <v>0</v>
      </c>
      <c r="G29" s="12">
        <f t="shared" si="1"/>
        <v>0</v>
      </c>
      <c r="H29" s="22">
        <f t="shared" si="2"/>
        <v>-2584</v>
      </c>
      <c r="I29" s="13">
        <v>100</v>
      </c>
      <c r="J29" s="31" t="s">
        <v>29</v>
      </c>
      <c r="K29" s="14">
        <v>100</v>
      </c>
      <c r="L29" s="26">
        <f t="shared" si="0"/>
        <v>0</v>
      </c>
    </row>
    <row r="30" spans="2:12" s="15" customFormat="1" ht="24" customHeight="1">
      <c r="B30" s="5" t="s">
        <v>25</v>
      </c>
      <c r="C30" s="12">
        <v>0</v>
      </c>
      <c r="D30" s="12">
        <v>0</v>
      </c>
      <c r="E30" s="33">
        <v>0</v>
      </c>
      <c r="F30" s="34">
        <v>0</v>
      </c>
      <c r="G30" s="12">
        <f t="shared" si="1"/>
        <v>0</v>
      </c>
      <c r="H30" s="22">
        <f t="shared" si="2"/>
        <v>0</v>
      </c>
      <c r="I30" s="56" t="s">
        <v>29</v>
      </c>
      <c r="J30" s="57" t="s">
        <v>29</v>
      </c>
      <c r="K30" s="58" t="s">
        <v>29</v>
      </c>
      <c r="L30" s="26">
        <f t="shared" si="0"/>
        <v>0</v>
      </c>
    </row>
    <row r="31" spans="2:12" s="15" customFormat="1" ht="24" customHeight="1" thickBot="1">
      <c r="B31" s="6" t="s">
        <v>26</v>
      </c>
      <c r="C31" s="16">
        <v>19220</v>
      </c>
      <c r="D31" s="16">
        <v>45064</v>
      </c>
      <c r="E31" s="37">
        <v>19102</v>
      </c>
      <c r="F31" s="38">
        <v>29021</v>
      </c>
      <c r="G31" s="16">
        <f t="shared" si="1"/>
        <v>25844</v>
      </c>
      <c r="H31" s="29">
        <f t="shared" si="2"/>
        <v>9919</v>
      </c>
      <c r="I31" s="13">
        <f>(E31-C31)/C31*100</f>
        <v>-0.6139438085327784</v>
      </c>
      <c r="J31" s="31">
        <f>(F31-D31)/D31*100</f>
        <v>-35.60047931830286</v>
      </c>
      <c r="K31" s="14">
        <f>(H31-G31)/G31*100</f>
        <v>-61.61971830985915</v>
      </c>
      <c r="L31" s="26">
        <f t="shared" si="0"/>
        <v>0.00016539912816917562</v>
      </c>
    </row>
    <row r="32" spans="2:12" ht="26.25" customHeight="1" thickBot="1">
      <c r="B32" s="7" t="s">
        <v>38</v>
      </c>
      <c r="C32" s="8">
        <f>SUM(C9:C11,C25:C31)</f>
        <v>162777066</v>
      </c>
      <c r="D32" s="8">
        <f>SUM(D9:D11,D25:D31)</f>
        <v>150910838</v>
      </c>
      <c r="E32" s="39">
        <f>SUM(E9:E11,E25:E31)</f>
        <v>177803767</v>
      </c>
      <c r="F32" s="40">
        <f>SUM(F9:F11,F25:F31)</f>
        <v>175460417</v>
      </c>
      <c r="G32" s="21">
        <f t="shared" si="1"/>
        <v>-11866228</v>
      </c>
      <c r="H32" s="24">
        <f t="shared" si="2"/>
        <v>-2343350</v>
      </c>
      <c r="I32" s="9">
        <f aca="true" t="shared" si="5" ref="I32:J34">(E32-C32)/C32*100</f>
        <v>9.231460775930191</v>
      </c>
      <c r="J32" s="28">
        <f t="shared" si="5"/>
        <v>16.267604981426185</v>
      </c>
      <c r="K32" s="10">
        <f>(H32-G32)/G32*100</f>
        <v>-80.25193852671633</v>
      </c>
      <c r="L32" s="59"/>
    </row>
    <row r="33" spans="2:12" ht="26.25" customHeight="1" thickBot="1">
      <c r="B33" s="7" t="s">
        <v>41</v>
      </c>
      <c r="C33" s="8">
        <v>272571142531</v>
      </c>
      <c r="D33" s="8">
        <v>308328460030</v>
      </c>
      <c r="E33" s="50">
        <v>298362609253</v>
      </c>
      <c r="F33" s="8">
        <v>330736027849</v>
      </c>
      <c r="G33" s="45">
        <f t="shared" si="1"/>
        <v>35757317499</v>
      </c>
      <c r="H33" s="51">
        <f t="shared" si="2"/>
        <v>32373418596</v>
      </c>
      <c r="I33" s="52">
        <f t="shared" si="5"/>
        <v>9.462288077347253</v>
      </c>
      <c r="J33" s="52">
        <f t="shared" si="5"/>
        <v>7.267434156684651</v>
      </c>
      <c r="K33" s="53">
        <f>(H33-G33)/G33*100</f>
        <v>-9.463514434757684</v>
      </c>
      <c r="L33" s="55"/>
    </row>
    <row r="34" spans="2:12" ht="26.25" customHeight="1" thickBot="1">
      <c r="B34" s="46" t="s">
        <v>42</v>
      </c>
      <c r="C34" s="60">
        <f aca="true" t="shared" si="6" ref="C34:H34">C32/C33*100</f>
        <v>0.059719112041175484</v>
      </c>
      <c r="D34" s="60">
        <f t="shared" si="6"/>
        <v>0.04894482915567268</v>
      </c>
      <c r="E34" s="61">
        <f t="shared" si="6"/>
        <v>0.059593180072114615</v>
      </c>
      <c r="F34" s="60">
        <f t="shared" si="6"/>
        <v>0.05305149793965227</v>
      </c>
      <c r="G34" s="62">
        <f t="shared" si="6"/>
        <v>-0.03318545357976547</v>
      </c>
      <c r="H34" s="63">
        <f t="shared" si="6"/>
        <v>-0.007238500293229891</v>
      </c>
      <c r="I34" s="47"/>
      <c r="J34" s="47"/>
      <c r="K34" s="54"/>
      <c r="L34" s="48"/>
    </row>
    <row r="35" spans="2:11" ht="12.75">
      <c r="B35" s="49"/>
      <c r="C35" s="49"/>
      <c r="D35" s="49"/>
      <c r="E35" s="49"/>
      <c r="F35" s="49"/>
      <c r="G35" s="49"/>
      <c r="H35" s="49"/>
      <c r="I35" s="49"/>
      <c r="J35" s="49"/>
      <c r="K35" s="49"/>
    </row>
    <row r="37" spans="3:6" ht="12.75">
      <c r="C37" s="20"/>
      <c r="D37" s="20"/>
      <c r="E37" s="20"/>
      <c r="F37" s="20"/>
    </row>
  </sheetData>
  <sheetProtection/>
  <mergeCells count="10">
    <mergeCell ref="B2:L2"/>
    <mergeCell ref="B3:L3"/>
    <mergeCell ref="B4:L4"/>
    <mergeCell ref="B5:L5"/>
    <mergeCell ref="B7:B8"/>
    <mergeCell ref="C7:D7"/>
    <mergeCell ref="E7:F7"/>
    <mergeCell ref="G7:H7"/>
    <mergeCell ref="I7:K7"/>
    <mergeCell ref="L7:L8"/>
  </mergeCells>
  <printOptions/>
  <pageMargins left="0" right="0" top="0" bottom="0"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A1">
      <selection activeCell="B2" sqref="B2:L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2" ht="15.75" customHeight="1">
      <c r="B2" s="65" t="s">
        <v>37</v>
      </c>
      <c r="C2" s="65"/>
      <c r="D2" s="65"/>
      <c r="E2" s="65"/>
      <c r="F2" s="65"/>
      <c r="G2" s="65"/>
      <c r="H2" s="65"/>
      <c r="I2" s="65"/>
      <c r="J2" s="65"/>
      <c r="K2" s="65"/>
      <c r="L2" s="65"/>
    </row>
    <row r="3" spans="2:12" ht="15.75" customHeight="1">
      <c r="B3" s="66" t="s">
        <v>33</v>
      </c>
      <c r="C3" s="66"/>
      <c r="D3" s="66"/>
      <c r="E3" s="66"/>
      <c r="F3" s="66"/>
      <c r="G3" s="66"/>
      <c r="H3" s="66"/>
      <c r="I3" s="66"/>
      <c r="J3" s="66"/>
      <c r="K3" s="66"/>
      <c r="L3" s="66"/>
    </row>
    <row r="4" spans="2:12" ht="15.75" customHeight="1">
      <c r="B4" s="67" t="s">
        <v>5</v>
      </c>
      <c r="C4" s="67"/>
      <c r="D4" s="67"/>
      <c r="E4" s="67"/>
      <c r="F4" s="67"/>
      <c r="G4" s="67"/>
      <c r="H4" s="67"/>
      <c r="I4" s="67"/>
      <c r="J4" s="67"/>
      <c r="K4" s="67"/>
      <c r="L4" s="67"/>
    </row>
    <row r="5" spans="2:12" ht="15.75" customHeight="1">
      <c r="B5" s="67" t="s">
        <v>32</v>
      </c>
      <c r="C5" s="67"/>
      <c r="D5" s="67"/>
      <c r="E5" s="67"/>
      <c r="F5" s="67"/>
      <c r="G5" s="67"/>
      <c r="H5" s="67"/>
      <c r="I5" s="67"/>
      <c r="J5" s="67"/>
      <c r="K5" s="67"/>
      <c r="L5" s="67"/>
    </row>
    <row r="6" spans="2:6" ht="6.75" customHeight="1" thickBot="1">
      <c r="B6" s="3"/>
      <c r="C6" s="3"/>
      <c r="D6" s="3"/>
      <c r="E6" s="3"/>
      <c r="F6" s="3"/>
    </row>
    <row r="7" spans="2:12" ht="16.5" customHeight="1" thickBot="1">
      <c r="B7" s="70" t="s">
        <v>0</v>
      </c>
      <c r="C7" s="72">
        <v>2015</v>
      </c>
      <c r="D7" s="72"/>
      <c r="E7" s="73">
        <v>2016</v>
      </c>
      <c r="F7" s="74"/>
      <c r="G7" s="75" t="s">
        <v>1</v>
      </c>
      <c r="H7" s="76"/>
      <c r="I7" s="75" t="s">
        <v>2</v>
      </c>
      <c r="J7" s="77"/>
      <c r="K7" s="76"/>
      <c r="L7" s="68" t="s">
        <v>34</v>
      </c>
    </row>
    <row r="8" spans="2:12" ht="15.75" customHeight="1" thickBot="1">
      <c r="B8" s="71"/>
      <c r="C8" s="4" t="s">
        <v>3</v>
      </c>
      <c r="D8" s="4" t="s">
        <v>4</v>
      </c>
      <c r="E8" s="41" t="s">
        <v>3</v>
      </c>
      <c r="F8" s="42" t="s">
        <v>4</v>
      </c>
      <c r="G8" s="43">
        <v>2015</v>
      </c>
      <c r="H8" s="30">
        <v>2016</v>
      </c>
      <c r="I8" s="43" t="s">
        <v>3</v>
      </c>
      <c r="J8" s="44" t="s">
        <v>4</v>
      </c>
      <c r="K8" s="42" t="s">
        <v>1</v>
      </c>
      <c r="L8" s="69"/>
    </row>
    <row r="9" spans="2:12" s="15" customFormat="1" ht="24" customHeight="1">
      <c r="B9" s="5" t="s">
        <v>6</v>
      </c>
      <c r="C9" s="12">
        <v>0</v>
      </c>
      <c r="D9" s="12">
        <v>26790</v>
      </c>
      <c r="E9" s="33">
        <v>0</v>
      </c>
      <c r="F9" s="34">
        <v>11825</v>
      </c>
      <c r="G9" s="12">
        <f>D9-C9</f>
        <v>26790</v>
      </c>
      <c r="H9" s="22">
        <f>F9-E9</f>
        <v>11825</v>
      </c>
      <c r="I9" s="13" t="s">
        <v>29</v>
      </c>
      <c r="J9" s="31">
        <f>(F9-D9)/D9*100</f>
        <v>-55.86039567002613</v>
      </c>
      <c r="K9" s="14">
        <f>(H9-G9)/G9*100</f>
        <v>-55.86039567002613</v>
      </c>
      <c r="L9" s="25">
        <f aca="true" t="shared" si="0" ref="L9:L31">F9/$F$32</f>
        <v>0.0023659307571598665</v>
      </c>
    </row>
    <row r="10" spans="2:12" s="15" customFormat="1" ht="24" customHeight="1">
      <c r="B10" s="5" t="s">
        <v>7</v>
      </c>
      <c r="C10" s="12">
        <v>0</v>
      </c>
      <c r="D10" s="12">
        <v>0</v>
      </c>
      <c r="E10" s="33">
        <v>0</v>
      </c>
      <c r="F10" s="34">
        <v>0</v>
      </c>
      <c r="G10" s="12">
        <f aca="true" t="shared" si="1" ref="G10:G33">D10-C10</f>
        <v>0</v>
      </c>
      <c r="H10" s="22">
        <f aca="true" t="shared" si="2" ref="H10:H33">F10-E10</f>
        <v>0</v>
      </c>
      <c r="I10" s="13" t="s">
        <v>29</v>
      </c>
      <c r="J10" s="31" t="s">
        <v>29</v>
      </c>
      <c r="K10" s="14" t="s">
        <v>29</v>
      </c>
      <c r="L10" s="26">
        <f t="shared" si="0"/>
        <v>0</v>
      </c>
    </row>
    <row r="11" spans="2:12" s="15" customFormat="1" ht="24" customHeight="1">
      <c r="B11" s="5" t="s">
        <v>8</v>
      </c>
      <c r="C11" s="12">
        <v>37577</v>
      </c>
      <c r="D11" s="12">
        <v>3858469</v>
      </c>
      <c r="E11" s="33">
        <v>489264</v>
      </c>
      <c r="F11" s="34">
        <v>4986208</v>
      </c>
      <c r="G11" s="12">
        <f t="shared" si="1"/>
        <v>3820892</v>
      </c>
      <c r="H11" s="22">
        <f t="shared" si="2"/>
        <v>4496944</v>
      </c>
      <c r="I11" s="31">
        <f>(E11-C11)/C11*100</f>
        <v>1202.0304973787156</v>
      </c>
      <c r="J11" s="31">
        <f>(F11-D11)/D11*100</f>
        <v>29.227628885964872</v>
      </c>
      <c r="K11" s="14">
        <f>(H11-G11)/G11*100</f>
        <v>17.693564748755</v>
      </c>
      <c r="L11" s="26">
        <f t="shared" si="0"/>
        <v>0.9976340692428401</v>
      </c>
    </row>
    <row r="12" spans="2:12" ht="19.5" customHeight="1">
      <c r="B12" s="11" t="s">
        <v>9</v>
      </c>
      <c r="C12" s="17">
        <v>0</v>
      </c>
      <c r="D12" s="17">
        <v>239934</v>
      </c>
      <c r="E12" s="35">
        <v>0</v>
      </c>
      <c r="F12" s="36">
        <v>123490</v>
      </c>
      <c r="G12" s="17">
        <f t="shared" si="1"/>
        <v>239934</v>
      </c>
      <c r="H12" s="23">
        <f t="shared" si="2"/>
        <v>123490</v>
      </c>
      <c r="I12" s="64" t="s">
        <v>29</v>
      </c>
      <c r="J12" s="32">
        <f>(F12-D12)/D12*100</f>
        <v>-48.53167954520827</v>
      </c>
      <c r="K12" s="19">
        <f>(H12-G12)/G12*100</f>
        <v>-48.53167954520827</v>
      </c>
      <c r="L12" s="27">
        <f t="shared" si="0"/>
        <v>0.02470772001705471</v>
      </c>
    </row>
    <row r="13" spans="2:12" ht="19.5" customHeight="1">
      <c r="B13" s="11" t="s">
        <v>10</v>
      </c>
      <c r="C13" s="17">
        <v>35882</v>
      </c>
      <c r="D13" s="17">
        <v>233737</v>
      </c>
      <c r="E13" s="35">
        <v>481664</v>
      </c>
      <c r="F13" s="36">
        <v>521533</v>
      </c>
      <c r="G13" s="17">
        <f t="shared" si="1"/>
        <v>197855</v>
      </c>
      <c r="H13" s="23">
        <f t="shared" si="2"/>
        <v>39869</v>
      </c>
      <c r="I13" s="78">
        <f>(E13-C13)/C13*100</f>
        <v>1242.3554985786745</v>
      </c>
      <c r="J13" s="78">
        <f>(F13-D13)/D13*100</f>
        <v>123.12813119018384</v>
      </c>
      <c r="K13" s="79">
        <f>(H13-G13)/G13*100</f>
        <v>-79.84938465037527</v>
      </c>
      <c r="L13" s="27">
        <f t="shared" si="0"/>
        <v>0.10434765036565385</v>
      </c>
    </row>
    <row r="14" spans="2:12" ht="19.5" customHeight="1">
      <c r="B14" s="11" t="s">
        <v>11</v>
      </c>
      <c r="C14" s="17">
        <v>0</v>
      </c>
      <c r="D14" s="17">
        <v>0</v>
      </c>
      <c r="E14" s="35">
        <v>0</v>
      </c>
      <c r="F14" s="36">
        <v>6052</v>
      </c>
      <c r="G14" s="17">
        <f t="shared" si="1"/>
        <v>0</v>
      </c>
      <c r="H14" s="23">
        <f t="shared" si="2"/>
        <v>6052</v>
      </c>
      <c r="I14" s="18" t="s">
        <v>29</v>
      </c>
      <c r="J14" s="78">
        <v>100</v>
      </c>
      <c r="K14" s="19">
        <v>100</v>
      </c>
      <c r="L14" s="27">
        <f t="shared" si="0"/>
        <v>0.001210876358759536</v>
      </c>
    </row>
    <row r="15" spans="2:12" ht="19.5" customHeight="1">
      <c r="B15" s="11" t="s">
        <v>27</v>
      </c>
      <c r="C15" s="17">
        <v>0</v>
      </c>
      <c r="D15" s="17">
        <v>0</v>
      </c>
      <c r="E15" s="35">
        <v>0</v>
      </c>
      <c r="F15" s="36">
        <v>0</v>
      </c>
      <c r="G15" s="17">
        <f>D15-C15</f>
        <v>0</v>
      </c>
      <c r="H15" s="23">
        <f>F15-E15</f>
        <v>0</v>
      </c>
      <c r="I15" s="18" t="s">
        <v>29</v>
      </c>
      <c r="J15" s="32" t="s">
        <v>29</v>
      </c>
      <c r="K15" s="19" t="s">
        <v>29</v>
      </c>
      <c r="L15" s="27">
        <f t="shared" si="0"/>
        <v>0</v>
      </c>
    </row>
    <row r="16" spans="2:12" ht="19.5" customHeight="1">
      <c r="B16" s="11" t="s">
        <v>12</v>
      </c>
      <c r="C16" s="17">
        <v>0</v>
      </c>
      <c r="D16" s="17">
        <v>361477</v>
      </c>
      <c r="E16" s="35">
        <v>0</v>
      </c>
      <c r="F16" s="36">
        <v>338652</v>
      </c>
      <c r="G16" s="17">
        <f t="shared" si="1"/>
        <v>361477</v>
      </c>
      <c r="H16" s="23">
        <f t="shared" si="2"/>
        <v>338652</v>
      </c>
      <c r="I16" s="64" t="s">
        <v>29</v>
      </c>
      <c r="J16" s="32">
        <f>(F16-D16)/D16*100</f>
        <v>-6.314371315464054</v>
      </c>
      <c r="K16" s="19">
        <f aca="true" t="shared" si="3" ref="K16:K33">(H16-G16)/G16*100</f>
        <v>-6.314371315464054</v>
      </c>
      <c r="L16" s="27">
        <f t="shared" si="0"/>
        <v>0.06775705562568314</v>
      </c>
    </row>
    <row r="17" spans="2:12" ht="19.5" customHeight="1">
      <c r="B17" s="11" t="s">
        <v>13</v>
      </c>
      <c r="C17" s="17">
        <v>0</v>
      </c>
      <c r="D17" s="17">
        <v>5889</v>
      </c>
      <c r="E17" s="35">
        <v>0</v>
      </c>
      <c r="F17" s="36">
        <v>7109</v>
      </c>
      <c r="G17" s="17">
        <f t="shared" si="1"/>
        <v>5889</v>
      </c>
      <c r="H17" s="23">
        <f t="shared" si="2"/>
        <v>7109</v>
      </c>
      <c r="I17" s="64" t="s">
        <v>29</v>
      </c>
      <c r="J17" s="32">
        <f>(F17-D17)/D17*100</f>
        <v>20.716590253014093</v>
      </c>
      <c r="K17" s="19">
        <f t="shared" si="3"/>
        <v>20.716590253014093</v>
      </c>
      <c r="L17" s="27">
        <f t="shared" si="0"/>
        <v>0.0014223595562494285</v>
      </c>
    </row>
    <row r="18" spans="2:12" ht="19.5" customHeight="1">
      <c r="B18" s="11" t="s">
        <v>14</v>
      </c>
      <c r="C18" s="17">
        <v>0</v>
      </c>
      <c r="D18" s="17">
        <v>275280</v>
      </c>
      <c r="E18" s="35">
        <v>0</v>
      </c>
      <c r="F18" s="36">
        <v>174198</v>
      </c>
      <c r="G18" s="17">
        <f t="shared" si="1"/>
        <v>275280</v>
      </c>
      <c r="H18" s="23">
        <f t="shared" si="2"/>
        <v>174198</v>
      </c>
      <c r="I18" s="64" t="s">
        <v>29</v>
      </c>
      <c r="J18" s="32">
        <f>(F18-D18)/D18*100</f>
        <v>-36.71970357454229</v>
      </c>
      <c r="K18" s="19">
        <f t="shared" si="3"/>
        <v>-36.71970357454229</v>
      </c>
      <c r="L18" s="27">
        <f t="shared" si="0"/>
        <v>0.03485331129266253</v>
      </c>
    </row>
    <row r="19" spans="2:12" ht="19.5" customHeight="1">
      <c r="B19" s="11" t="s">
        <v>15</v>
      </c>
      <c r="C19" s="17">
        <v>1695</v>
      </c>
      <c r="D19" s="17">
        <v>99918</v>
      </c>
      <c r="E19" s="35">
        <v>0</v>
      </c>
      <c r="F19" s="36">
        <v>182237</v>
      </c>
      <c r="G19" s="17">
        <f t="shared" si="1"/>
        <v>98223</v>
      </c>
      <c r="H19" s="23">
        <f t="shared" si="2"/>
        <v>182237</v>
      </c>
      <c r="I19" s="78">
        <f>(E19-C19)/C19*100</f>
        <v>-100</v>
      </c>
      <c r="J19" s="32">
        <f>(F19-D19)/D19*100</f>
        <v>82.38655697672091</v>
      </c>
      <c r="K19" s="19">
        <f t="shared" si="3"/>
        <v>85.53393807967583</v>
      </c>
      <c r="L19" s="27">
        <f t="shared" si="0"/>
        <v>0.03646174405010931</v>
      </c>
    </row>
    <row r="20" spans="2:12" ht="19.5" customHeight="1">
      <c r="B20" s="11" t="s">
        <v>16</v>
      </c>
      <c r="C20" s="17">
        <v>0</v>
      </c>
      <c r="D20" s="17">
        <v>45687</v>
      </c>
      <c r="E20" s="35">
        <v>0</v>
      </c>
      <c r="F20" s="36">
        <v>15883</v>
      </c>
      <c r="G20" s="17">
        <f t="shared" si="1"/>
        <v>45687</v>
      </c>
      <c r="H20" s="23">
        <f t="shared" si="2"/>
        <v>15883</v>
      </c>
      <c r="I20" s="64" t="s">
        <v>29</v>
      </c>
      <c r="J20" s="32">
        <f>(F20-D20)/D20*100</f>
        <v>-65.23518725239127</v>
      </c>
      <c r="K20" s="19">
        <f t="shared" si="3"/>
        <v>-65.23518725239127</v>
      </c>
      <c r="L20" s="27">
        <f t="shared" si="0"/>
        <v>0.0031778501662554047</v>
      </c>
    </row>
    <row r="21" spans="2:12" ht="19.5" customHeight="1">
      <c r="B21" s="11" t="s">
        <v>17</v>
      </c>
      <c r="C21" s="17">
        <v>0</v>
      </c>
      <c r="D21" s="17">
        <v>199377</v>
      </c>
      <c r="E21" s="35">
        <v>0</v>
      </c>
      <c r="F21" s="36">
        <v>278532</v>
      </c>
      <c r="G21" s="17">
        <f t="shared" si="1"/>
        <v>199377</v>
      </c>
      <c r="H21" s="23">
        <f t="shared" si="2"/>
        <v>278532</v>
      </c>
      <c r="I21" s="64" t="s">
        <v>29</v>
      </c>
      <c r="J21" s="32">
        <f>(F21-D21)/D21*100</f>
        <v>39.701169141876946</v>
      </c>
      <c r="K21" s="19">
        <f t="shared" si="3"/>
        <v>39.701169141876946</v>
      </c>
      <c r="L21" s="27">
        <f t="shared" si="0"/>
        <v>0.05572832352247374</v>
      </c>
    </row>
    <row r="22" spans="2:12" ht="19.5" customHeight="1">
      <c r="B22" s="11" t="s">
        <v>18</v>
      </c>
      <c r="C22" s="17">
        <v>0</v>
      </c>
      <c r="D22" s="17">
        <v>844511</v>
      </c>
      <c r="E22" s="35">
        <v>7600</v>
      </c>
      <c r="F22" s="36">
        <v>769023</v>
      </c>
      <c r="G22" s="17">
        <f t="shared" si="1"/>
        <v>844511</v>
      </c>
      <c r="H22" s="23">
        <f t="shared" si="2"/>
        <v>761423</v>
      </c>
      <c r="I22" s="78">
        <v>100</v>
      </c>
      <c r="J22" s="32">
        <f>(F22-D22)/D22*100</f>
        <v>-8.938663913199472</v>
      </c>
      <c r="K22" s="19">
        <f t="shared" si="3"/>
        <v>-9.838592984579241</v>
      </c>
      <c r="L22" s="27">
        <f t="shared" si="0"/>
        <v>0.15386513054235537</v>
      </c>
    </row>
    <row r="23" spans="2:12" ht="19.5" customHeight="1">
      <c r="B23" s="11" t="s">
        <v>19</v>
      </c>
      <c r="C23" s="17">
        <v>0</v>
      </c>
      <c r="D23" s="17">
        <v>1242856</v>
      </c>
      <c r="E23" s="35">
        <v>0</v>
      </c>
      <c r="F23" s="36">
        <v>2427636</v>
      </c>
      <c r="G23" s="17">
        <f t="shared" si="1"/>
        <v>1242856</v>
      </c>
      <c r="H23" s="23">
        <f t="shared" si="2"/>
        <v>2427636</v>
      </c>
      <c r="I23" s="64" t="s">
        <v>29</v>
      </c>
      <c r="J23" s="32">
        <f>(F23-D23)/D23*100</f>
        <v>95.32721409398998</v>
      </c>
      <c r="K23" s="19">
        <f t="shared" si="3"/>
        <v>95.32721409398998</v>
      </c>
      <c r="L23" s="27">
        <f t="shared" si="0"/>
        <v>0.4857182815719704</v>
      </c>
    </row>
    <row r="24" spans="2:12" ht="19.5" customHeight="1">
      <c r="B24" s="11" t="s">
        <v>20</v>
      </c>
      <c r="C24" s="17">
        <v>0</v>
      </c>
      <c r="D24" s="17">
        <v>309803</v>
      </c>
      <c r="E24" s="35">
        <v>0</v>
      </c>
      <c r="F24" s="36">
        <v>141863</v>
      </c>
      <c r="G24" s="17">
        <f t="shared" si="1"/>
        <v>309803</v>
      </c>
      <c r="H24" s="23">
        <f t="shared" si="2"/>
        <v>141863</v>
      </c>
      <c r="I24" s="64" t="s">
        <v>29</v>
      </c>
      <c r="J24" s="32">
        <f>(F24-D24)/D24*100</f>
        <v>-54.20864226621433</v>
      </c>
      <c r="K24" s="19">
        <f t="shared" si="3"/>
        <v>-54.20864226621433</v>
      </c>
      <c r="L24" s="27">
        <f t="shared" si="0"/>
        <v>0.0283837661736127</v>
      </c>
    </row>
    <row r="25" spans="2:12" ht="19.5" customHeight="1">
      <c r="B25" s="5" t="s">
        <v>28</v>
      </c>
      <c r="C25" s="12">
        <v>0</v>
      </c>
      <c r="D25" s="12">
        <v>0</v>
      </c>
      <c r="E25" s="33">
        <v>0</v>
      </c>
      <c r="F25" s="34">
        <v>0</v>
      </c>
      <c r="G25" s="12">
        <f t="shared" si="1"/>
        <v>0</v>
      </c>
      <c r="H25" s="22">
        <f t="shared" si="2"/>
        <v>0</v>
      </c>
      <c r="I25" s="56" t="s">
        <v>29</v>
      </c>
      <c r="J25" s="57" t="s">
        <v>29</v>
      </c>
      <c r="K25" s="58" t="s">
        <v>29</v>
      </c>
      <c r="L25" s="26">
        <f t="shared" si="0"/>
        <v>0</v>
      </c>
    </row>
    <row r="26" spans="2:12" s="15" customFormat="1" ht="24" customHeight="1">
      <c r="B26" s="5" t="s">
        <v>21</v>
      </c>
      <c r="C26" s="12">
        <v>0</v>
      </c>
      <c r="D26" s="12">
        <v>0</v>
      </c>
      <c r="E26" s="33">
        <v>0</v>
      </c>
      <c r="F26" s="34">
        <v>0</v>
      </c>
      <c r="G26" s="12">
        <f t="shared" si="1"/>
        <v>0</v>
      </c>
      <c r="H26" s="22">
        <f t="shared" si="2"/>
        <v>0</v>
      </c>
      <c r="I26" s="13" t="s">
        <v>29</v>
      </c>
      <c r="J26" s="31" t="s">
        <v>29</v>
      </c>
      <c r="K26" s="14" t="s">
        <v>29</v>
      </c>
      <c r="L26" s="26">
        <f t="shared" si="0"/>
        <v>0</v>
      </c>
    </row>
    <row r="27" spans="2:12" s="15" customFormat="1" ht="24" customHeight="1">
      <c r="B27" s="5" t="s">
        <v>22</v>
      </c>
      <c r="C27" s="12">
        <v>0</v>
      </c>
      <c r="D27" s="12">
        <v>0</v>
      </c>
      <c r="E27" s="33">
        <v>0</v>
      </c>
      <c r="F27" s="34">
        <v>0</v>
      </c>
      <c r="G27" s="12">
        <f t="shared" si="1"/>
        <v>0</v>
      </c>
      <c r="H27" s="22">
        <f t="shared" si="2"/>
        <v>0</v>
      </c>
      <c r="I27" s="56" t="s">
        <v>29</v>
      </c>
      <c r="J27" s="31" t="s">
        <v>29</v>
      </c>
      <c r="K27" s="14" t="s">
        <v>29</v>
      </c>
      <c r="L27" s="26">
        <f t="shared" si="0"/>
        <v>0</v>
      </c>
    </row>
    <row r="28" spans="2:12" s="15" customFormat="1" ht="24" customHeight="1">
      <c r="B28" s="5" t="s">
        <v>23</v>
      </c>
      <c r="C28" s="12">
        <v>0</v>
      </c>
      <c r="D28" s="12">
        <v>0</v>
      </c>
      <c r="E28" s="33">
        <v>0</v>
      </c>
      <c r="F28" s="34">
        <v>0</v>
      </c>
      <c r="G28" s="12">
        <f t="shared" si="1"/>
        <v>0</v>
      </c>
      <c r="H28" s="22">
        <f t="shared" si="2"/>
        <v>0</v>
      </c>
      <c r="I28" s="56" t="s">
        <v>29</v>
      </c>
      <c r="J28" s="31" t="s">
        <v>29</v>
      </c>
      <c r="K28" s="14" t="s">
        <v>29</v>
      </c>
      <c r="L28" s="26">
        <f t="shared" si="0"/>
        <v>0</v>
      </c>
    </row>
    <row r="29" spans="2:12" s="15" customFormat="1" ht="24" customHeight="1">
      <c r="B29" s="5" t="s">
        <v>24</v>
      </c>
      <c r="C29" s="12">
        <v>0</v>
      </c>
      <c r="D29" s="12">
        <v>0</v>
      </c>
      <c r="E29" s="33">
        <v>0</v>
      </c>
      <c r="F29" s="34">
        <v>0</v>
      </c>
      <c r="G29" s="12">
        <f t="shared" si="1"/>
        <v>0</v>
      </c>
      <c r="H29" s="22">
        <f t="shared" si="2"/>
        <v>0</v>
      </c>
      <c r="I29" s="13" t="s">
        <v>29</v>
      </c>
      <c r="J29" s="31" t="s">
        <v>29</v>
      </c>
      <c r="K29" s="14" t="s">
        <v>29</v>
      </c>
      <c r="L29" s="26">
        <f t="shared" si="0"/>
        <v>0</v>
      </c>
    </row>
    <row r="30" spans="2:12" s="15" customFormat="1" ht="24" customHeight="1">
      <c r="B30" s="5" t="s">
        <v>25</v>
      </c>
      <c r="C30" s="12">
        <v>0</v>
      </c>
      <c r="D30" s="12">
        <v>0</v>
      </c>
      <c r="E30" s="33">
        <v>0</v>
      </c>
      <c r="F30" s="34">
        <v>0</v>
      </c>
      <c r="G30" s="12">
        <f t="shared" si="1"/>
        <v>0</v>
      </c>
      <c r="H30" s="22">
        <f t="shared" si="2"/>
        <v>0</v>
      </c>
      <c r="I30" s="56" t="s">
        <v>29</v>
      </c>
      <c r="J30" s="31" t="s">
        <v>29</v>
      </c>
      <c r="K30" s="14" t="s">
        <v>29</v>
      </c>
      <c r="L30" s="26">
        <f t="shared" si="0"/>
        <v>0</v>
      </c>
    </row>
    <row r="31" spans="2:12" s="15" customFormat="1" ht="24" customHeight="1" thickBot="1">
      <c r="B31" s="6" t="s">
        <v>26</v>
      </c>
      <c r="C31" s="16">
        <v>0</v>
      </c>
      <c r="D31" s="16">
        <v>0</v>
      </c>
      <c r="E31" s="37">
        <v>0</v>
      </c>
      <c r="F31" s="38">
        <v>0</v>
      </c>
      <c r="G31" s="16">
        <f t="shared" si="1"/>
        <v>0</v>
      </c>
      <c r="H31" s="29">
        <f t="shared" si="2"/>
        <v>0</v>
      </c>
      <c r="I31" s="56" t="s">
        <v>29</v>
      </c>
      <c r="J31" s="31" t="s">
        <v>29</v>
      </c>
      <c r="K31" s="14" t="s">
        <v>29</v>
      </c>
      <c r="L31" s="26">
        <f t="shared" si="0"/>
        <v>0</v>
      </c>
    </row>
    <row r="32" spans="2:12" ht="26.25" customHeight="1" thickBot="1">
      <c r="B32" s="7" t="s">
        <v>38</v>
      </c>
      <c r="C32" s="8">
        <f>SUM(C9:C11,C25:C31)</f>
        <v>37577</v>
      </c>
      <c r="D32" s="8">
        <f>SUM(D9:D11,D25:D31)</f>
        <v>3885259</v>
      </c>
      <c r="E32" s="39">
        <f>SUM(E9:E11,E25:E31)</f>
        <v>489264</v>
      </c>
      <c r="F32" s="40">
        <f>SUM(F9:F11,F25:F31)</f>
        <v>4998033</v>
      </c>
      <c r="G32" s="21">
        <f t="shared" si="1"/>
        <v>3847682</v>
      </c>
      <c r="H32" s="24">
        <f t="shared" si="2"/>
        <v>4508769</v>
      </c>
      <c r="I32" s="9">
        <f aca="true" t="shared" si="4" ref="I31:J33">(E32-C32)/C32*100</f>
        <v>1202.0304973787156</v>
      </c>
      <c r="J32" s="28">
        <f t="shared" si="4"/>
        <v>28.640922008030866</v>
      </c>
      <c r="K32" s="10">
        <f t="shared" si="3"/>
        <v>17.181435472058244</v>
      </c>
      <c r="L32" s="59"/>
    </row>
    <row r="33" spans="2:12" ht="26.25" customHeight="1" thickBot="1">
      <c r="B33" s="7" t="s">
        <v>36</v>
      </c>
      <c r="C33" s="8">
        <v>6866995034</v>
      </c>
      <c r="D33" s="8">
        <v>12746078550</v>
      </c>
      <c r="E33" s="50">
        <v>7098361634</v>
      </c>
      <c r="F33" s="8">
        <v>12823350083</v>
      </c>
      <c r="G33" s="45">
        <f t="shared" si="1"/>
        <v>5879083516</v>
      </c>
      <c r="H33" s="51">
        <f t="shared" si="2"/>
        <v>5724988449</v>
      </c>
      <c r="I33" s="52">
        <f t="shared" si="4"/>
        <v>3.369255385426277</v>
      </c>
      <c r="J33" s="52">
        <f t="shared" si="4"/>
        <v>0.6062376965345158</v>
      </c>
      <c r="K33" s="53">
        <f t="shared" si="3"/>
        <v>-2.6210729373146058</v>
      </c>
      <c r="L33" s="55"/>
    </row>
    <row r="34" spans="2:12" ht="26.25" customHeight="1" thickBot="1">
      <c r="B34" s="46" t="s">
        <v>39</v>
      </c>
      <c r="C34" s="60">
        <f aca="true" t="shared" si="5" ref="C34:H34">C32/C33*100</f>
        <v>0.0005472116961487233</v>
      </c>
      <c r="D34" s="60">
        <f t="shared" si="5"/>
        <v>0.030481994793606543</v>
      </c>
      <c r="E34" s="61">
        <f t="shared" si="5"/>
        <v>0.006892632768334947</v>
      </c>
      <c r="F34" s="60">
        <f t="shared" si="5"/>
        <v>0.038976031751842485</v>
      </c>
      <c r="G34" s="62">
        <f t="shared" si="5"/>
        <v>0.06544696957490882</v>
      </c>
      <c r="H34" s="63">
        <f t="shared" si="5"/>
        <v>0.07875594929431796</v>
      </c>
      <c r="I34" s="47"/>
      <c r="J34" s="47"/>
      <c r="K34" s="54"/>
      <c r="L34" s="48"/>
    </row>
    <row r="35" spans="2:11" ht="12.75">
      <c r="B35" s="49"/>
      <c r="C35" s="49"/>
      <c r="D35" s="49"/>
      <c r="E35" s="49"/>
      <c r="F35" s="49"/>
      <c r="G35" s="49"/>
      <c r="H35" s="49"/>
      <c r="I35" s="49"/>
      <c r="J35" s="49"/>
      <c r="K35" s="49"/>
    </row>
    <row r="37" spans="3:6" ht="12.75">
      <c r="C37" s="20"/>
      <c r="D37" s="20"/>
      <c r="E37" s="20"/>
      <c r="F37" s="20"/>
    </row>
  </sheetData>
  <sheetProtection/>
  <mergeCells count="10">
    <mergeCell ref="B2:L2"/>
    <mergeCell ref="B3:L3"/>
    <mergeCell ref="B4:L4"/>
    <mergeCell ref="B5:L5"/>
    <mergeCell ref="B7:B8"/>
    <mergeCell ref="C7:D7"/>
    <mergeCell ref="E7:F7"/>
    <mergeCell ref="G7:H7"/>
    <mergeCell ref="I7:K7"/>
    <mergeCell ref="L7:L8"/>
  </mergeCells>
  <printOptions/>
  <pageMargins left="0" right="0" top="0" bottom="0" header="0" footer="0"/>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CCIAA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TECNOLOGICO</dc:creator>
  <cp:keywords/>
  <dc:description/>
  <cp:lastModifiedBy>cotti elena</cp:lastModifiedBy>
  <cp:lastPrinted>2013-10-30T07:56:39Z</cp:lastPrinted>
  <dcterms:created xsi:type="dcterms:W3CDTF">2009-07-30T06:08:25Z</dcterms:created>
  <dcterms:modified xsi:type="dcterms:W3CDTF">2018-03-09T08:13:01Z</dcterms:modified>
  <cp:category/>
  <cp:version/>
  <cp:contentType/>
  <cp:contentStatus/>
</cp:coreProperties>
</file>