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Bo_30set17" sheetId="1" r:id="rId1"/>
    <sheet name="It_30set17" sheetId="2" r:id="rId2"/>
    <sheet name="Bo_2016" sheetId="3" r:id="rId3"/>
  </sheets>
  <externalReferences>
    <externalReference r:id="rId6"/>
    <externalReference r:id="rId7"/>
  </externalReferences>
  <definedNames>
    <definedName name="\a">#N/A</definedName>
    <definedName name="_2">'[2]BoSettori'!$A$51:$R$55</definedName>
    <definedName name="A">#REF!</definedName>
    <definedName name="Area" localSheetId="2">#REF!</definedName>
    <definedName name="Area" localSheetId="0">#REF!</definedName>
    <definedName name="Area" localSheetId="1">#REF!</definedName>
    <definedName name="Area">#REF!</definedName>
    <definedName name="BO00">#REF!</definedName>
    <definedName name="BO94_">#REF!</definedName>
    <definedName name="BO95_">#REF!</definedName>
    <definedName name="BO96_">#REF!</definedName>
    <definedName name="BO97_">#REF!</definedName>
    <definedName name="BO98_">#REF!</definedName>
    <definedName name="BO99_">#REF!</definedName>
    <definedName name="BOES00">'[2]BoSettori'!$DH$30:$FH$30</definedName>
    <definedName name="BOES01">'[2]BoSettori'!$DH$31:$FH$31</definedName>
    <definedName name="BOES02">'[2]BoSettori'!$DH$32:$FH$32</definedName>
    <definedName name="BOES04">'[2]BoSettori'!$DH$34:$FH$34</definedName>
    <definedName name="BOES99">'[2]BoSettori'!$DH$29:$FH$29</definedName>
    <definedName name="BOIM00">'[2]BoSettori'!$B$30:$BB$30</definedName>
    <definedName name="BOIM01">'[2]BoSettori'!$B$31:$BB$31</definedName>
    <definedName name="BOIM02">'[2]BoSettori'!$B$32:$BB$32</definedName>
    <definedName name="BOIM04">'[2]BoSettori'!$B$34:$BB$34</definedName>
    <definedName name="BOIM99">'[2]BoSettori'!$B$29:$BB$29</definedName>
    <definedName name="ES00">#REF!</definedName>
    <definedName name="ES99_">#REF!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#REF!</definedName>
    <definedName name="IM00">#REF!</definedName>
    <definedName name="IM99_">#REF!</definedName>
    <definedName name="N">#REF!</definedName>
    <definedName name="rrrr" hidden="1">{"'Tav19'!$A$1:$AB$128"}</definedName>
    <definedName name="wew" hidden="1">{"'Tav19'!$A$1:$AB$128"}</definedName>
  </definedNames>
  <calcPr fullCalcOnLoad="1"/>
</workbook>
</file>

<file path=xl/sharedStrings.xml><?xml version="1.0" encoding="utf-8"?>
<sst xmlns="http://schemas.openxmlformats.org/spreadsheetml/2006/main" count="163" uniqueCount="43">
  <si>
    <t>MERCE</t>
  </si>
  <si>
    <t>saldo</t>
  </si>
  <si>
    <t>var. %</t>
  </si>
  <si>
    <t>import</t>
  </si>
  <si>
    <t>export</t>
  </si>
  <si>
    <t xml:space="preserve">Fonte: Istat, Coeweb </t>
  </si>
  <si>
    <t>A-PRODOTTI DELL'AGRICOLTURA, DELLA SILVICOLTURA E DELLA PESCA</t>
  </si>
  <si>
    <t>B-PRODOTTI DELL'ESTRAZIONE DI MINERALI DA CAVE E MINIERE</t>
  </si>
  <si>
    <t>C-PRODOTTI DELLE ATTIVITA' MANIFATTURIERE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</si>
  <si>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</si>
  <si>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</si>
  <si>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</si>
  <si>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</si>
  <si>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</si>
  <si>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</si>
  <si>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</si>
  <si>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</si>
  <si>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</si>
  <si>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ed apparecchi n.c.a.</t>
  </si>
  <si>
    <t>CL-Mezzi di trasporto</t>
  </si>
  <si>
    <t>CM-Prodotti delle altre attività manifatturiere</t>
  </si>
  <si>
    <t>E-PRODOTTI DELLE ATTIVITA' DI TRATTAMENTO DEI RIFIUTI E RISANAMENTO</t>
  </si>
  <si>
    <t>J-PRODOTTI DELLE ATTIVITA' DEI SERVIZI DI INFORMAZIONE E COMUNICAZIONE</t>
  </si>
  <si>
    <t>M-PRODOTTI DELLE ATTIVITA' PROFESSIONALI, SCIENTIFICHE E TECNICHE</t>
  </si>
  <si>
    <t>R-PRODOTTI DELLE ATTIVITA' ARTISTICHE, SPORTIVE, DI INTRATTENIMENTO E DIVERTIMENTO</t>
  </si>
  <si>
    <t>S-PRODOTTI DELLE ALTRE ATTIVITA' DI SERVIZI</t>
  </si>
  <si>
    <t>V-MERCI DICHIARATE COME PROVVISTE DI BORDO, MERCI NAZIONALI DI RITORNO E RESPINTE, MERCI VARIE</t>
  </si>
  <si>
    <t>CD-Coke e prodotti petroliferi raffinati</t>
  </si>
  <si>
    <t>D-ENERGIA ELETTRICA, GAS, VAPORE E ARIA CONDIZIONATA</t>
  </si>
  <si>
    <t>-</t>
  </si>
  <si>
    <t>2017 provvisorio</t>
  </si>
  <si>
    <t>peso % export 2017</t>
  </si>
  <si>
    <t xml:space="preserve">Elaborazione: Ufficio Statistica Camera di commercio di Bologna </t>
  </si>
  <si>
    <t>Periodo riferimento: anno 2016 - Valori in Euro</t>
  </si>
  <si>
    <t>peso % export 2016</t>
  </si>
  <si>
    <t>Periodo riferimento: 30 settembre 2017 - Valori in Euro</t>
  </si>
  <si>
    <t>TOTALE BOLOGNA</t>
  </si>
  <si>
    <t>TOTALE ITALIA</t>
  </si>
  <si>
    <t>Import Export BOLOGNA - COREA DEL SUD</t>
  </si>
  <si>
    <t>TOTALE DA/VS COREA DEL SUD</t>
  </si>
  <si>
    <t>PESO % COREA DEL SUD su TOTALE BOLOGNA</t>
  </si>
  <si>
    <t>Import Export ITALIA - COREA DEL SUD</t>
  </si>
  <si>
    <t>PESO % COREA DEL SUD su TOTALE ITALIA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</si>
</sst>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0.0"/>
    <numFmt numFmtId="167" formatCode="#,##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0.0%"/>
    <numFmt numFmtId="173" formatCode="#,##0.000"/>
    <numFmt numFmtId="174" formatCode="&quot;Attivo&quot;;&quot;Attivo&quot;;&quot;Inattivo&quot;"/>
  </numFmts>
  <fonts count="32">
    <font>
      <sz val="10"/>
      <name val="Arial"/>
      <family val="0"/>
    </font>
    <font>
      <u val="single"/>
      <sz val="10"/>
      <color indexed="12"/>
      <name val="Arial"/>
      <family val="2"/>
    </font>
    <font>
      <u val="single"/>
      <sz val="10"/>
      <color indexed="36"/>
      <name val="Arial"/>
      <family val="2"/>
    </font>
    <font>
      <sz val="8"/>
      <name val="Arial"/>
      <family val="2"/>
    </font>
    <font>
      <sz val="9"/>
      <color indexed="10"/>
      <name val="Arial"/>
      <family val="2"/>
    </font>
    <font>
      <sz val="7.5"/>
      <name val="Verdana"/>
      <family val="2"/>
    </font>
    <font>
      <b/>
      <sz val="7.5"/>
      <name val="Verdana"/>
      <family val="2"/>
    </font>
    <font>
      <b/>
      <sz val="7.5"/>
      <color indexed="10"/>
      <name val="Arial"/>
      <family val="2"/>
    </font>
    <font>
      <sz val="7.5"/>
      <name val="Arial"/>
      <family val="2"/>
    </font>
    <font>
      <b/>
      <sz val="7.5"/>
      <name val="Arial"/>
      <family val="2"/>
    </font>
    <font>
      <b/>
      <sz val="12"/>
      <name val="Arial"/>
      <family val="2"/>
    </font>
    <font>
      <b/>
      <sz val="9"/>
      <name val="Arial"/>
      <family val="2"/>
    </font>
    <font>
      <b/>
      <sz val="1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8"/>
      <color indexed="8"/>
      <name val="Times New Roman"/>
      <family val="1"/>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bottom style="medium"/>
    </border>
    <border>
      <left style="medium"/>
      <right>
        <color indexed="63"/>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color indexed="63"/>
      </bottom>
    </border>
    <border>
      <left style="medium">
        <color indexed="8"/>
      </left>
      <right>
        <color indexed="63"/>
      </right>
      <top>
        <color indexed="63"/>
      </top>
      <bottom style="medium"/>
    </border>
    <border>
      <left style="medium"/>
      <right style="medium">
        <color indexed="8"/>
      </right>
      <top>
        <color indexed="63"/>
      </top>
      <bottom style="medium"/>
    </border>
    <border>
      <left style="medium"/>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44" fontId="0" fillId="0" borderId="0" applyFont="0" applyFill="0" applyBorder="0" applyAlignment="0" applyProtection="0"/>
    <xf numFmtId="0" fontId="18" fillId="7" borderId="1" applyNumberFormat="0" applyAlignment="0" applyProtection="0"/>
    <xf numFmtId="43" fontId="0" fillId="0" borderId="0" applyFont="0" applyFill="0" applyBorder="0" applyAlignment="0" applyProtection="0"/>
    <xf numFmtId="165" fontId="19"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164" fontId="19"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0" xfId="0" applyFont="1" applyBorder="1" applyAlignment="1">
      <alignment horizontal="left" wrapText="1"/>
    </xf>
    <xf numFmtId="0" fontId="9" fillId="0" borderId="10" xfId="0" applyFont="1" applyBorder="1" applyAlignment="1">
      <alignment horizontal="righ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right" vertical="center" wrapText="1"/>
    </xf>
    <xf numFmtId="3" fontId="4" fillId="0" borderId="13" xfId="0" applyNumberFormat="1" applyFont="1" applyBorder="1" applyAlignment="1">
      <alignment horizontal="right" vertical="center" wrapText="1"/>
    </xf>
    <xf numFmtId="167" fontId="4" fillId="0" borderId="14" xfId="0" applyNumberFormat="1" applyFont="1" applyBorder="1" applyAlignment="1">
      <alignment horizontal="right" vertical="center" wrapText="1"/>
    </xf>
    <xf numFmtId="167" fontId="4" fillId="0" borderId="15" xfId="0" applyNumberFormat="1" applyFont="1" applyBorder="1" applyAlignment="1">
      <alignment horizontal="right" vertical="center" wrapText="1"/>
    </xf>
    <xf numFmtId="0" fontId="8" fillId="0" borderId="11" xfId="0" applyFont="1" applyBorder="1" applyAlignment="1">
      <alignment horizontal="left" vertical="center" wrapText="1"/>
    </xf>
    <xf numFmtId="3" fontId="11" fillId="0" borderId="0" xfId="0" applyNumberFormat="1" applyFont="1" applyBorder="1" applyAlignment="1">
      <alignment horizontal="right" vertical="center" wrapText="1"/>
    </xf>
    <xf numFmtId="167" fontId="11" fillId="0" borderId="0" xfId="0" applyNumberFormat="1" applyFont="1" applyBorder="1" applyAlignment="1">
      <alignment horizontal="right" vertical="center" wrapText="1"/>
    </xf>
    <xf numFmtId="167" fontId="11" fillId="0" borderId="16" xfId="0" applyNumberFormat="1" applyFont="1" applyBorder="1" applyAlignment="1">
      <alignment horizontal="right" vertical="center" wrapText="1"/>
    </xf>
    <xf numFmtId="0" fontId="12" fillId="0" borderId="0" xfId="0" applyFont="1" applyAlignment="1">
      <alignment/>
    </xf>
    <xf numFmtId="3" fontId="11" fillId="0" borderId="13"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67" fontId="3" fillId="0" borderId="0"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3" fontId="5" fillId="0" borderId="0" xfId="0" applyNumberFormat="1" applyFont="1" applyAlignment="1">
      <alignment horizontal="right" wrapText="1"/>
    </xf>
    <xf numFmtId="3" fontId="4" fillId="0" borderId="14" xfId="0" applyNumberFormat="1" applyFont="1" applyBorder="1" applyAlignment="1">
      <alignment horizontal="right" vertical="center" wrapText="1"/>
    </xf>
    <xf numFmtId="3" fontId="11" fillId="0" borderId="17"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172" fontId="11" fillId="0" borderId="19" xfId="0" applyNumberFormat="1" applyFont="1" applyBorder="1" applyAlignment="1">
      <alignment horizontal="right" vertical="center" wrapText="1"/>
    </xf>
    <xf numFmtId="172" fontId="11" fillId="0" borderId="17" xfId="0" applyNumberFormat="1" applyFont="1" applyBorder="1" applyAlignment="1">
      <alignment horizontal="right" vertical="center" wrapText="1"/>
    </xf>
    <xf numFmtId="172" fontId="3" fillId="0" borderId="17" xfId="0" applyNumberFormat="1" applyFont="1" applyBorder="1" applyAlignment="1">
      <alignment horizontal="right" vertical="center" wrapText="1"/>
    </xf>
    <xf numFmtId="167" fontId="4" fillId="0" borderId="18" xfId="0" applyNumberFormat="1" applyFont="1" applyBorder="1" applyAlignment="1">
      <alignment horizontal="right" vertical="center" wrapText="1"/>
    </xf>
    <xf numFmtId="3" fontId="11" fillId="0" borderId="20" xfId="0" applyNumberFormat="1" applyFont="1" applyBorder="1" applyAlignment="1">
      <alignment horizontal="right" vertical="center" wrapText="1"/>
    </xf>
    <xf numFmtId="0" fontId="9" fillId="0" borderId="21" xfId="0" applyFont="1" applyBorder="1" applyAlignment="1">
      <alignment horizontal="center" vertical="center" wrapText="1"/>
    </xf>
    <xf numFmtId="167" fontId="11"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11" fillId="0" borderId="12" xfId="0" applyNumberFormat="1" applyFont="1" applyBorder="1" applyAlignment="1">
      <alignment horizontal="right" vertical="center" wrapText="1"/>
    </xf>
    <xf numFmtId="3" fontId="11" fillId="0" borderId="22"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3" fontId="4" fillId="0" borderId="22" xfId="0"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3" fontId="4" fillId="0" borderId="25" xfId="0" applyNumberFormat="1" applyFont="1" applyBorder="1" applyAlignment="1">
      <alignment horizontal="right" vertical="center" wrapText="1"/>
    </xf>
    <xf numFmtId="0" fontId="9" fillId="0" borderId="12" xfId="0" applyFont="1" applyBorder="1" applyAlignment="1">
      <alignment horizontal="right" vertical="center" wrapText="1"/>
    </xf>
    <xf numFmtId="167" fontId="30" fillId="0" borderId="13" xfId="0" applyNumberFormat="1" applyFont="1" applyBorder="1" applyAlignment="1">
      <alignment horizontal="right" vertical="center" wrapText="1"/>
    </xf>
    <xf numFmtId="167" fontId="30" fillId="0" borderId="22" xfId="0" applyNumberFormat="1" applyFont="1" applyBorder="1" applyAlignment="1">
      <alignment horizontal="right" vertical="center" wrapText="1"/>
    </xf>
    <xf numFmtId="0" fontId="3" fillId="0" borderId="0" xfId="0" applyFont="1" applyAlignment="1">
      <alignment vertical="top"/>
    </xf>
    <xf numFmtId="3" fontId="4" fillId="0" borderId="26" xfId="0" applyNumberFormat="1" applyFont="1" applyBorder="1" applyAlignment="1">
      <alignment horizontal="right" vertical="center" wrapText="1"/>
    </xf>
    <xf numFmtId="3" fontId="4" fillId="0" borderId="27" xfId="0" applyNumberFormat="1" applyFont="1" applyBorder="1" applyAlignment="1">
      <alignment horizontal="right" vertical="center" wrapText="1"/>
    </xf>
    <xf numFmtId="167" fontId="4" fillId="0" borderId="28" xfId="0" applyNumberFormat="1" applyFont="1" applyBorder="1" applyAlignment="1">
      <alignment horizontal="right" vertical="center" wrapText="1"/>
    </xf>
    <xf numFmtId="167" fontId="4" fillId="0" borderId="29"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3" fontId="4" fillId="0" borderId="30" xfId="0" applyNumberFormat="1" applyFont="1" applyBorder="1" applyAlignment="1">
      <alignment horizontal="right" vertical="center" wrapText="1"/>
    </xf>
    <xf numFmtId="167" fontId="11" fillId="0" borderId="0" xfId="0" applyNumberFormat="1" applyFont="1" applyBorder="1" applyAlignment="1" quotePrefix="1">
      <alignment horizontal="right" vertical="center" wrapText="1"/>
    </xf>
    <xf numFmtId="167" fontId="11" fillId="0" borderId="17" xfId="0" applyNumberFormat="1" applyFont="1" applyBorder="1" applyAlignment="1" quotePrefix="1">
      <alignment horizontal="right" vertical="center" wrapText="1"/>
    </xf>
    <xf numFmtId="167" fontId="11" fillId="0" borderId="16" xfId="0" applyNumberFormat="1" applyFont="1" applyBorder="1" applyAlignment="1" quotePrefix="1">
      <alignment horizontal="right" vertical="center" wrapText="1"/>
    </xf>
    <xf numFmtId="173" fontId="4" fillId="0" borderId="19" xfId="0" applyNumberFormat="1" applyFont="1" applyBorder="1" applyAlignment="1">
      <alignment horizontal="right" vertical="center" wrapText="1"/>
    </xf>
    <xf numFmtId="4" fontId="30" fillId="0" borderId="13" xfId="0" applyNumberFormat="1" applyFont="1" applyBorder="1" applyAlignment="1">
      <alignment horizontal="right" vertical="center" wrapText="1"/>
    </xf>
    <xf numFmtId="4" fontId="30" fillId="0" borderId="12" xfId="0" applyNumberFormat="1" applyFont="1" applyBorder="1" applyAlignment="1">
      <alignment horizontal="right" vertical="center" wrapText="1"/>
    </xf>
    <xf numFmtId="4" fontId="30" fillId="0" borderId="31" xfId="0" applyNumberFormat="1" applyFont="1" applyBorder="1" applyAlignment="1">
      <alignment horizontal="right" vertical="center" wrapText="1"/>
    </xf>
    <xf numFmtId="4" fontId="30" fillId="0" borderId="32" xfId="0" applyNumberFormat="1" applyFont="1" applyBorder="1" applyAlignment="1">
      <alignment horizontal="right" vertical="center" wrapText="1"/>
    </xf>
    <xf numFmtId="167" fontId="3" fillId="0" borderId="0" xfId="0" applyNumberFormat="1" applyFont="1" applyBorder="1" applyAlignment="1" quotePrefix="1">
      <alignment horizontal="right" vertical="center" wrapText="1"/>
    </xf>
    <xf numFmtId="167" fontId="3" fillId="0" borderId="17"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0" fontId="10" fillId="0" borderId="0" xfId="0" applyFont="1" applyAlignment="1">
      <alignment horizontal="center" wrapText="1"/>
    </xf>
    <xf numFmtId="0" fontId="10" fillId="0" borderId="0" xfId="0" applyFont="1" applyBorder="1" applyAlignment="1">
      <alignment horizontal="center" wrapText="1"/>
    </xf>
    <xf numFmtId="0" fontId="31"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3" xfId="0" applyFont="1" applyBorder="1" applyAlignment="1">
      <alignment horizontal="left" vertical="center" wrapText="1"/>
    </xf>
    <xf numFmtId="0" fontId="9" fillId="0" borderId="23"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Bologna_Mondo"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Valuta (0)_Bologna_Mondo"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dit_pro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cotti\Documents\ImportExport\ImportExport2007\GraficiImportExpor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ori"/>
      <sheetName val="Ripart"/>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8">
        <row r="29">
          <cell r="B29">
            <v>160801194</v>
          </cell>
          <cell r="C29">
            <v>10357639</v>
          </cell>
          <cell r="D29">
            <v>3352243</v>
          </cell>
          <cell r="E29">
            <v>174511076</v>
          </cell>
          <cell r="F29">
            <v>951680</v>
          </cell>
          <cell r="G29">
            <v>3937.467398658245</v>
          </cell>
          <cell r="H29">
            <v>0</v>
          </cell>
          <cell r="I29">
            <v>955617.4673986583</v>
          </cell>
          <cell r="J29">
            <v>22336.76088562029</v>
          </cell>
          <cell r="K29">
            <v>18064503</v>
          </cell>
          <cell r="L29">
            <v>18086839.76088562</v>
          </cell>
          <cell r="M29">
            <v>19042457.228284277</v>
          </cell>
          <cell r="N29">
            <v>248818770</v>
          </cell>
          <cell r="O29">
            <v>110905112.92330098</v>
          </cell>
          <cell r="P29">
            <v>359723882.923301</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4524814878.923301</v>
          </cell>
          <cell r="AT29">
            <v>3776191</v>
          </cell>
          <cell r="AU29">
            <v>4547633527.151585</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7157024150.635526</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(2) I dati 2004 non sono comprensivi delle stime mensili dei dati trimestrali ed annuali delle dichiarazioni al di sotto della soglia di assimilazione. Gli operatori che effettuano scambi con l'estero per un totale superiore alle </v>
          </cell>
        </row>
        <row r="52">
          <cell r="A52" t="str">
            <v>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7" t="s">
        <v>38</v>
      </c>
      <c r="C2" s="67"/>
      <c r="D2" s="67"/>
      <c r="E2" s="67"/>
      <c r="F2" s="67"/>
      <c r="G2" s="67"/>
      <c r="H2" s="67"/>
      <c r="I2" s="67"/>
      <c r="J2" s="67"/>
      <c r="K2" s="67"/>
      <c r="L2" s="67"/>
    </row>
    <row r="3" spans="2:12" ht="15.75" customHeight="1">
      <c r="B3" s="68" t="s">
        <v>35</v>
      </c>
      <c r="C3" s="68"/>
      <c r="D3" s="68"/>
      <c r="E3" s="68"/>
      <c r="F3" s="68"/>
      <c r="G3" s="68"/>
      <c r="H3" s="68"/>
      <c r="I3" s="68"/>
      <c r="J3" s="68"/>
      <c r="K3" s="68"/>
      <c r="L3" s="68"/>
    </row>
    <row r="4" spans="2:12" ht="15.75" customHeight="1">
      <c r="B4" s="69" t="s">
        <v>5</v>
      </c>
      <c r="C4" s="69"/>
      <c r="D4" s="69"/>
      <c r="E4" s="69"/>
      <c r="F4" s="69"/>
      <c r="G4" s="69"/>
      <c r="H4" s="69"/>
      <c r="I4" s="69"/>
      <c r="J4" s="69"/>
      <c r="K4" s="69"/>
      <c r="L4" s="69"/>
    </row>
    <row r="5" spans="2:12" ht="15.75" customHeight="1">
      <c r="B5" s="69" t="s">
        <v>32</v>
      </c>
      <c r="C5" s="69"/>
      <c r="D5" s="69"/>
      <c r="E5" s="69"/>
      <c r="F5" s="69"/>
      <c r="G5" s="69"/>
      <c r="H5" s="69"/>
      <c r="I5" s="69"/>
      <c r="J5" s="69"/>
      <c r="K5" s="69"/>
      <c r="L5" s="69"/>
    </row>
    <row r="6" spans="2:6" ht="6.75" customHeight="1" thickBot="1">
      <c r="B6" s="3"/>
      <c r="C6" s="3"/>
      <c r="D6" s="3"/>
      <c r="E6" s="3"/>
      <c r="F6" s="3"/>
    </row>
    <row r="7" spans="2:12" ht="16.5" customHeight="1" thickBot="1">
      <c r="B7" s="72" t="s">
        <v>0</v>
      </c>
      <c r="C7" s="74">
        <v>2016</v>
      </c>
      <c r="D7" s="74"/>
      <c r="E7" s="75" t="s">
        <v>30</v>
      </c>
      <c r="F7" s="76"/>
      <c r="G7" s="77" t="s">
        <v>1</v>
      </c>
      <c r="H7" s="78"/>
      <c r="I7" s="77" t="s">
        <v>2</v>
      </c>
      <c r="J7" s="79"/>
      <c r="K7" s="78"/>
      <c r="L7" s="70" t="s">
        <v>31</v>
      </c>
    </row>
    <row r="8" spans="2:12" ht="15.75" customHeight="1" thickBot="1">
      <c r="B8" s="73"/>
      <c r="C8" s="4" t="s">
        <v>3</v>
      </c>
      <c r="D8" s="4" t="s">
        <v>4</v>
      </c>
      <c r="E8" s="41" t="s">
        <v>3</v>
      </c>
      <c r="F8" s="42" t="s">
        <v>4</v>
      </c>
      <c r="G8" s="43">
        <v>2016</v>
      </c>
      <c r="H8" s="30">
        <v>2017</v>
      </c>
      <c r="I8" s="43" t="s">
        <v>3</v>
      </c>
      <c r="J8" s="44" t="s">
        <v>4</v>
      </c>
      <c r="K8" s="42" t="s">
        <v>1</v>
      </c>
      <c r="L8" s="71"/>
    </row>
    <row r="9" spans="2:12" s="15" customFormat="1" ht="24" customHeight="1">
      <c r="B9" s="5" t="s">
        <v>6</v>
      </c>
      <c r="C9" s="12">
        <v>0</v>
      </c>
      <c r="D9" s="12">
        <v>53404</v>
      </c>
      <c r="E9" s="33">
        <v>0</v>
      </c>
      <c r="F9" s="34">
        <v>122045</v>
      </c>
      <c r="G9" s="12">
        <f>D9-C9</f>
        <v>53404</v>
      </c>
      <c r="H9" s="22">
        <f>F9-E9</f>
        <v>122045</v>
      </c>
      <c r="I9" s="56" t="s">
        <v>29</v>
      </c>
      <c r="J9" s="31">
        <f>(F9-D9)/D9*100</f>
        <v>128.53157066886376</v>
      </c>
      <c r="K9" s="14">
        <f>(H9-G9)/G9*100</f>
        <v>128.53157066886376</v>
      </c>
      <c r="L9" s="25">
        <f aca="true" t="shared" si="0" ref="L9:L31">F9/$F$32</f>
        <v>0.0014293781438530755</v>
      </c>
    </row>
    <row r="10" spans="2:12" s="15" customFormat="1" ht="24" customHeight="1">
      <c r="B10" s="5" t="s">
        <v>7</v>
      </c>
      <c r="C10" s="12">
        <v>0</v>
      </c>
      <c r="D10" s="12">
        <v>306222</v>
      </c>
      <c r="E10" s="33">
        <v>0</v>
      </c>
      <c r="F10" s="34">
        <v>548345</v>
      </c>
      <c r="G10" s="12">
        <f aca="true" t="shared" si="1" ref="G10:G33">D10-C10</f>
        <v>306222</v>
      </c>
      <c r="H10" s="22">
        <f aca="true" t="shared" si="2" ref="H10:H33">F10-E10</f>
        <v>548345</v>
      </c>
      <c r="I10" s="13" t="s">
        <v>29</v>
      </c>
      <c r="J10" s="31">
        <f>(F10-D10)/D10*100</f>
        <v>79.06780048461573</v>
      </c>
      <c r="K10" s="14">
        <f>(H10-G10)/G10*100</f>
        <v>79.06780048461573</v>
      </c>
      <c r="L10" s="26">
        <f t="shared" si="0"/>
        <v>0.006422158697948418</v>
      </c>
    </row>
    <row r="11" spans="2:12" s="15" customFormat="1" ht="24" customHeight="1">
      <c r="B11" s="5" t="s">
        <v>8</v>
      </c>
      <c r="C11" s="12">
        <v>20599170</v>
      </c>
      <c r="D11" s="12">
        <v>95487672</v>
      </c>
      <c r="E11" s="33">
        <v>23023696</v>
      </c>
      <c r="F11" s="34">
        <v>84519108</v>
      </c>
      <c r="G11" s="12">
        <f t="shared" si="1"/>
        <v>74888502</v>
      </c>
      <c r="H11" s="22">
        <f t="shared" si="2"/>
        <v>61495412</v>
      </c>
      <c r="I11" s="13">
        <f>(E11-C11)/C11*100</f>
        <v>11.770017918197675</v>
      </c>
      <c r="J11" s="31">
        <f>(F11-D11)/D11*100</f>
        <v>-11.486890161067075</v>
      </c>
      <c r="K11" s="14">
        <f>(H11-G11)/G11*100</f>
        <v>-17.884040463247615</v>
      </c>
      <c r="L11" s="26">
        <f t="shared" si="0"/>
        <v>0.9898788620030122</v>
      </c>
    </row>
    <row r="12" spans="2:12" ht="19.5" customHeight="1">
      <c r="B12" s="11" t="s">
        <v>9</v>
      </c>
      <c r="C12" s="17">
        <v>277634</v>
      </c>
      <c r="D12" s="17">
        <v>11630240</v>
      </c>
      <c r="E12" s="35">
        <v>618580</v>
      </c>
      <c r="F12" s="36">
        <v>6050028</v>
      </c>
      <c r="G12" s="17">
        <f t="shared" si="1"/>
        <v>11352606</v>
      </c>
      <c r="H12" s="23">
        <f t="shared" si="2"/>
        <v>5431448</v>
      </c>
      <c r="I12" s="65">
        <f aca="true" t="shared" si="3" ref="I12:J14">(E12-C12)/C12*100</f>
        <v>122.80412341427922</v>
      </c>
      <c r="J12" s="65">
        <f t="shared" si="3"/>
        <v>-47.98019645338359</v>
      </c>
      <c r="K12" s="66">
        <f>(H12-G12)/G12*100</f>
        <v>-52.15681756241695</v>
      </c>
      <c r="L12" s="27">
        <f t="shared" si="0"/>
        <v>0.07085728864680352</v>
      </c>
    </row>
    <row r="13" spans="2:12" ht="19.5" customHeight="1">
      <c r="B13" s="11" t="s">
        <v>10</v>
      </c>
      <c r="C13" s="17">
        <v>1432022</v>
      </c>
      <c r="D13" s="17">
        <v>16911631</v>
      </c>
      <c r="E13" s="35">
        <v>1227850</v>
      </c>
      <c r="F13" s="36">
        <v>17837936</v>
      </c>
      <c r="G13" s="17">
        <f t="shared" si="1"/>
        <v>15479609</v>
      </c>
      <c r="H13" s="23">
        <f t="shared" si="2"/>
        <v>16610086</v>
      </c>
      <c r="I13" s="65">
        <f t="shared" si="3"/>
        <v>-14.25760218767589</v>
      </c>
      <c r="J13" s="65">
        <f t="shared" si="3"/>
        <v>5.477325043338516</v>
      </c>
      <c r="K13" s="66">
        <f>(H13-G13)/G13*100</f>
        <v>7.303007459684544</v>
      </c>
      <c r="L13" s="27">
        <f t="shared" si="0"/>
        <v>0.20891602154819905</v>
      </c>
    </row>
    <row r="14" spans="2:12" ht="19.5" customHeight="1">
      <c r="B14" s="11" t="s">
        <v>11</v>
      </c>
      <c r="C14" s="17">
        <v>175545</v>
      </c>
      <c r="D14" s="17">
        <v>390669</v>
      </c>
      <c r="E14" s="35">
        <v>95809</v>
      </c>
      <c r="F14" s="36">
        <v>243086</v>
      </c>
      <c r="G14" s="17">
        <f t="shared" si="1"/>
        <v>215124</v>
      </c>
      <c r="H14" s="23">
        <f t="shared" si="2"/>
        <v>147277</v>
      </c>
      <c r="I14" s="65">
        <f t="shared" si="3"/>
        <v>-45.421971574240224</v>
      </c>
      <c r="J14" s="65">
        <f t="shared" si="3"/>
        <v>-37.77699279953106</v>
      </c>
      <c r="K14" s="19">
        <f aca="true" t="shared" si="4" ref="K14:K24">(H14-G14)/G14*100</f>
        <v>-31.538554508097654</v>
      </c>
      <c r="L14" s="27">
        <f t="shared" si="0"/>
        <v>0.002846997545795966</v>
      </c>
    </row>
    <row r="15" spans="2:12" ht="19.5" customHeight="1">
      <c r="B15" s="11" t="s">
        <v>27</v>
      </c>
      <c r="C15" s="17">
        <v>0</v>
      </c>
      <c r="D15" s="17">
        <v>3220</v>
      </c>
      <c r="E15" s="35">
        <v>0</v>
      </c>
      <c r="F15" s="36">
        <v>5403</v>
      </c>
      <c r="G15" s="17">
        <f>D15-C15</f>
        <v>3220</v>
      </c>
      <c r="H15" s="23">
        <f>F15-E15</f>
        <v>5403</v>
      </c>
      <c r="I15" s="64" t="s">
        <v>29</v>
      </c>
      <c r="J15" s="65">
        <f>(F15-D15)/D15*100</f>
        <v>67.79503105590062</v>
      </c>
      <c r="K15" s="19">
        <f>(H15-G15)/G15*100</f>
        <v>67.79503105590062</v>
      </c>
      <c r="L15" s="27">
        <f t="shared" si="0"/>
        <v>6.327936508040613E-05</v>
      </c>
    </row>
    <row r="16" spans="2:12" ht="19.5" customHeight="1">
      <c r="B16" s="11" t="s">
        <v>12</v>
      </c>
      <c r="C16" s="17">
        <v>3289198</v>
      </c>
      <c r="D16" s="17">
        <v>962426</v>
      </c>
      <c r="E16" s="35">
        <v>2603813</v>
      </c>
      <c r="F16" s="36">
        <v>1097133</v>
      </c>
      <c r="G16" s="17">
        <f t="shared" si="1"/>
        <v>-2326772</v>
      </c>
      <c r="H16" s="23">
        <f t="shared" si="2"/>
        <v>-1506680</v>
      </c>
      <c r="I16" s="65">
        <f aca="true" t="shared" si="5" ref="I16:I24">(E16-C16)/C16*100</f>
        <v>-20.837450345038516</v>
      </c>
      <c r="J16" s="65">
        <f>(F16-D16)/D16*100</f>
        <v>13.996608570425154</v>
      </c>
      <c r="K16" s="19">
        <f>(H16-G16)/G16*100</f>
        <v>-35.24591150314685</v>
      </c>
      <c r="L16" s="27">
        <f t="shared" si="0"/>
        <v>0.01284950576508629</v>
      </c>
    </row>
    <row r="17" spans="2:12" ht="19.5" customHeight="1">
      <c r="B17" s="11" t="s">
        <v>13</v>
      </c>
      <c r="C17" s="17">
        <v>51623</v>
      </c>
      <c r="D17" s="17">
        <v>190498</v>
      </c>
      <c r="E17" s="35">
        <v>206501</v>
      </c>
      <c r="F17" s="36">
        <v>1448615</v>
      </c>
      <c r="G17" s="17">
        <f t="shared" si="1"/>
        <v>138875</v>
      </c>
      <c r="H17" s="23">
        <f t="shared" si="2"/>
        <v>1242114</v>
      </c>
      <c r="I17" s="65">
        <f t="shared" si="5"/>
        <v>300.0174340894563</v>
      </c>
      <c r="J17" s="32">
        <f aca="true" t="shared" si="6" ref="J16:J24">(F17-D17)/D17*100</f>
        <v>660.435805100316</v>
      </c>
      <c r="K17" s="19">
        <f t="shared" si="4"/>
        <v>794.4115211521151</v>
      </c>
      <c r="L17" s="27">
        <f t="shared" si="0"/>
        <v>0.016966025808986217</v>
      </c>
    </row>
    <row r="18" spans="2:12" ht="19.5" customHeight="1">
      <c r="B18" s="11" t="s">
        <v>14</v>
      </c>
      <c r="C18" s="17">
        <v>284380</v>
      </c>
      <c r="D18" s="17">
        <v>1585501</v>
      </c>
      <c r="E18" s="35">
        <v>772140</v>
      </c>
      <c r="F18" s="36">
        <v>3478810</v>
      </c>
      <c r="G18" s="17">
        <f t="shared" si="1"/>
        <v>1301121</v>
      </c>
      <c r="H18" s="23">
        <f t="shared" si="2"/>
        <v>2706670</v>
      </c>
      <c r="I18" s="65">
        <f t="shared" si="5"/>
        <v>171.51698431675925</v>
      </c>
      <c r="J18" s="32">
        <f t="shared" si="6"/>
        <v>119.41392657588989</v>
      </c>
      <c r="K18" s="19">
        <f t="shared" si="4"/>
        <v>108.02600219349314</v>
      </c>
      <c r="L18" s="27">
        <f t="shared" si="0"/>
        <v>0.04074345512407323</v>
      </c>
    </row>
    <row r="19" spans="2:12" ht="19.5" customHeight="1">
      <c r="B19" s="11" t="s">
        <v>15</v>
      </c>
      <c r="C19" s="17">
        <v>1649521</v>
      </c>
      <c r="D19" s="17">
        <v>886918</v>
      </c>
      <c r="E19" s="35">
        <v>2334698</v>
      </c>
      <c r="F19" s="36">
        <v>834486</v>
      </c>
      <c r="G19" s="17">
        <f t="shared" si="1"/>
        <v>-762603</v>
      </c>
      <c r="H19" s="23">
        <f t="shared" si="2"/>
        <v>-1500212</v>
      </c>
      <c r="I19" s="65">
        <f t="shared" si="5"/>
        <v>41.53793737697186</v>
      </c>
      <c r="J19" s="32">
        <f t="shared" si="6"/>
        <v>-5.911707733973151</v>
      </c>
      <c r="K19" s="19">
        <f t="shared" si="4"/>
        <v>96.72254108625327</v>
      </c>
      <c r="L19" s="27">
        <f t="shared" si="0"/>
        <v>0.009773411854245382</v>
      </c>
    </row>
    <row r="20" spans="2:12" ht="19.5" customHeight="1">
      <c r="B20" s="11" t="s">
        <v>16</v>
      </c>
      <c r="C20" s="17">
        <v>3215638</v>
      </c>
      <c r="D20" s="17">
        <v>8159438</v>
      </c>
      <c r="E20" s="35">
        <v>3507092</v>
      </c>
      <c r="F20" s="36">
        <v>8053837</v>
      </c>
      <c r="G20" s="17">
        <f t="shared" si="1"/>
        <v>4943800</v>
      </c>
      <c r="H20" s="23">
        <f t="shared" si="2"/>
        <v>4546745</v>
      </c>
      <c r="I20" s="65">
        <f t="shared" si="5"/>
        <v>9.063644601786644</v>
      </c>
      <c r="J20" s="32">
        <f t="shared" si="6"/>
        <v>-1.2942190381249297</v>
      </c>
      <c r="K20" s="19">
        <f t="shared" si="4"/>
        <v>-8.03137262834257</v>
      </c>
      <c r="L20" s="27">
        <f t="shared" si="0"/>
        <v>0.09432568791802386</v>
      </c>
    </row>
    <row r="21" spans="2:12" ht="19.5" customHeight="1">
      <c r="B21" s="11" t="s">
        <v>17</v>
      </c>
      <c r="C21" s="17">
        <v>3737027</v>
      </c>
      <c r="D21" s="17">
        <v>7112357</v>
      </c>
      <c r="E21" s="35">
        <v>3292566</v>
      </c>
      <c r="F21" s="36">
        <v>9356729</v>
      </c>
      <c r="G21" s="17">
        <f t="shared" si="1"/>
        <v>3375330</v>
      </c>
      <c r="H21" s="23">
        <f t="shared" si="2"/>
        <v>6064163</v>
      </c>
      <c r="I21" s="65">
        <f t="shared" si="5"/>
        <v>-11.893438286638016</v>
      </c>
      <c r="J21" s="32">
        <f t="shared" si="6"/>
        <v>31.55595254850115</v>
      </c>
      <c r="K21" s="19">
        <f>(H21-G21)/G21*100</f>
        <v>79.66133681743712</v>
      </c>
      <c r="L21" s="27">
        <f t="shared" si="0"/>
        <v>0.1095850213491437</v>
      </c>
    </row>
    <row r="22" spans="2:12" ht="19.5" customHeight="1">
      <c r="B22" s="11" t="s">
        <v>18</v>
      </c>
      <c r="C22" s="17">
        <v>4906258</v>
      </c>
      <c r="D22" s="17">
        <v>34971704</v>
      </c>
      <c r="E22" s="35">
        <v>6284110</v>
      </c>
      <c r="F22" s="36">
        <v>23590031</v>
      </c>
      <c r="G22" s="17">
        <f t="shared" si="1"/>
        <v>30065446</v>
      </c>
      <c r="H22" s="23">
        <f t="shared" si="2"/>
        <v>17305921</v>
      </c>
      <c r="I22" s="65">
        <f t="shared" si="5"/>
        <v>28.083561851007428</v>
      </c>
      <c r="J22" s="32">
        <f t="shared" si="6"/>
        <v>-32.54537725699611</v>
      </c>
      <c r="K22" s="19">
        <f t="shared" si="4"/>
        <v>-42.439167541369585</v>
      </c>
      <c r="L22" s="27">
        <f t="shared" si="0"/>
        <v>0.2762839503807326</v>
      </c>
    </row>
    <row r="23" spans="2:12" ht="19.5" customHeight="1">
      <c r="B23" s="11" t="s">
        <v>19</v>
      </c>
      <c r="C23" s="17">
        <v>508249</v>
      </c>
      <c r="D23" s="17">
        <v>10481980</v>
      </c>
      <c r="E23" s="35">
        <v>376364</v>
      </c>
      <c r="F23" s="36">
        <v>11259164</v>
      </c>
      <c r="G23" s="17">
        <f t="shared" si="1"/>
        <v>9973731</v>
      </c>
      <c r="H23" s="23">
        <f t="shared" si="2"/>
        <v>10882800</v>
      </c>
      <c r="I23" s="65">
        <f t="shared" si="5"/>
        <v>-25.948895128175366</v>
      </c>
      <c r="J23" s="32">
        <f t="shared" si="6"/>
        <v>7.4144770358272005</v>
      </c>
      <c r="K23" s="19">
        <f t="shared" si="4"/>
        <v>9.114633230031972</v>
      </c>
      <c r="L23" s="27">
        <f t="shared" si="0"/>
        <v>0.1318661390442654</v>
      </c>
    </row>
    <row r="24" spans="2:12" ht="19.5" customHeight="1">
      <c r="B24" s="11" t="s">
        <v>20</v>
      </c>
      <c r="C24" s="17">
        <v>1072075</v>
      </c>
      <c r="D24" s="17">
        <v>2201090</v>
      </c>
      <c r="E24" s="35">
        <v>1704173</v>
      </c>
      <c r="F24" s="36">
        <v>1263850</v>
      </c>
      <c r="G24" s="17">
        <f t="shared" si="1"/>
        <v>1129015</v>
      </c>
      <c r="H24" s="23">
        <f t="shared" si="2"/>
        <v>-440323</v>
      </c>
      <c r="I24" s="65">
        <f t="shared" si="5"/>
        <v>58.96024065480493</v>
      </c>
      <c r="J24" s="32">
        <f t="shared" si="6"/>
        <v>-42.58072136986675</v>
      </c>
      <c r="K24" s="19">
        <f t="shared" si="4"/>
        <v>-139.00063329539464</v>
      </c>
      <c r="L24" s="27">
        <f t="shared" si="0"/>
        <v>0.014802077652576587</v>
      </c>
    </row>
    <row r="25" spans="2:12" ht="19.5" customHeight="1">
      <c r="B25" s="5" t="s">
        <v>28</v>
      </c>
      <c r="C25" s="12">
        <v>0</v>
      </c>
      <c r="D25" s="12">
        <v>0</v>
      </c>
      <c r="E25" s="33">
        <v>0</v>
      </c>
      <c r="F25" s="34">
        <v>0</v>
      </c>
      <c r="G25" s="12">
        <f t="shared" si="1"/>
        <v>0</v>
      </c>
      <c r="H25" s="22">
        <f t="shared" si="2"/>
        <v>0</v>
      </c>
      <c r="I25" s="56" t="s">
        <v>29</v>
      </c>
      <c r="J25" s="57" t="s">
        <v>29</v>
      </c>
      <c r="K25" s="58" t="s">
        <v>29</v>
      </c>
      <c r="L25" s="26">
        <f t="shared" si="0"/>
        <v>0</v>
      </c>
    </row>
    <row r="26" spans="2:12" s="15" customFormat="1" ht="24" customHeight="1">
      <c r="B26" s="5" t="s">
        <v>21</v>
      </c>
      <c r="C26" s="12">
        <v>0</v>
      </c>
      <c r="D26" s="12">
        <v>0</v>
      </c>
      <c r="E26" s="33">
        <v>0</v>
      </c>
      <c r="F26" s="34">
        <v>0</v>
      </c>
      <c r="G26" s="12">
        <f t="shared" si="1"/>
        <v>0</v>
      </c>
      <c r="H26" s="22">
        <f t="shared" si="2"/>
        <v>0</v>
      </c>
      <c r="I26" s="13" t="s">
        <v>29</v>
      </c>
      <c r="J26" s="31" t="s">
        <v>29</v>
      </c>
      <c r="K26" s="14" t="s">
        <v>29</v>
      </c>
      <c r="L26" s="26">
        <f t="shared" si="0"/>
        <v>0</v>
      </c>
    </row>
    <row r="27" spans="2:12" s="15" customFormat="1" ht="24" customHeight="1">
      <c r="B27" s="5" t="s">
        <v>22</v>
      </c>
      <c r="C27" s="12">
        <v>10492</v>
      </c>
      <c r="D27" s="12">
        <v>97894</v>
      </c>
      <c r="E27" s="33">
        <v>23519</v>
      </c>
      <c r="F27" s="34">
        <v>192086</v>
      </c>
      <c r="G27" s="12">
        <f t="shared" si="1"/>
        <v>87402</v>
      </c>
      <c r="H27" s="22">
        <f t="shared" si="2"/>
        <v>168567</v>
      </c>
      <c r="I27" s="13">
        <f>(E27-C27)/C27*100</f>
        <v>124.16126572626763</v>
      </c>
      <c r="J27" s="31">
        <f>(F27-D27)/D27*100</f>
        <v>96.21835863280691</v>
      </c>
      <c r="K27" s="14">
        <f>(H27-G27)/G27*100</f>
        <v>92.86400768861125</v>
      </c>
      <c r="L27" s="26">
        <f t="shared" si="0"/>
        <v>0.00224969093482045</v>
      </c>
    </row>
    <row r="28" spans="2:12" s="15" customFormat="1" ht="24" customHeight="1">
      <c r="B28" s="5" t="s">
        <v>23</v>
      </c>
      <c r="C28" s="12">
        <v>0</v>
      </c>
      <c r="D28" s="12">
        <v>0</v>
      </c>
      <c r="E28" s="33">
        <v>0</v>
      </c>
      <c r="F28" s="34">
        <v>0</v>
      </c>
      <c r="G28" s="12">
        <f t="shared" si="1"/>
        <v>0</v>
      </c>
      <c r="H28" s="22">
        <f t="shared" si="2"/>
        <v>0</v>
      </c>
      <c r="I28" s="56" t="s">
        <v>29</v>
      </c>
      <c r="J28" s="31" t="s">
        <v>29</v>
      </c>
      <c r="K28" s="14" t="s">
        <v>29</v>
      </c>
      <c r="L28" s="26">
        <f t="shared" si="0"/>
        <v>0</v>
      </c>
    </row>
    <row r="29" spans="2:12" s="15" customFormat="1" ht="24" customHeight="1">
      <c r="B29" s="5" t="s">
        <v>24</v>
      </c>
      <c r="C29" s="12">
        <v>0</v>
      </c>
      <c r="D29" s="12">
        <v>0</v>
      </c>
      <c r="E29" s="33">
        <v>0</v>
      </c>
      <c r="F29" s="34">
        <v>0</v>
      </c>
      <c r="G29" s="12">
        <f t="shared" si="1"/>
        <v>0</v>
      </c>
      <c r="H29" s="22">
        <f t="shared" si="2"/>
        <v>0</v>
      </c>
      <c r="I29" s="13" t="s">
        <v>29</v>
      </c>
      <c r="J29" s="31" t="s">
        <v>29</v>
      </c>
      <c r="K29" s="14" t="s">
        <v>29</v>
      </c>
      <c r="L29" s="26">
        <f t="shared" si="0"/>
        <v>0</v>
      </c>
    </row>
    <row r="30" spans="2:12" s="15" customFormat="1" ht="24" customHeight="1">
      <c r="B30" s="5" t="s">
        <v>25</v>
      </c>
      <c r="C30" s="12">
        <v>0</v>
      </c>
      <c r="D30" s="12">
        <v>0</v>
      </c>
      <c r="E30" s="33">
        <v>0</v>
      </c>
      <c r="F30" s="34">
        <v>0</v>
      </c>
      <c r="G30" s="12">
        <f t="shared" si="1"/>
        <v>0</v>
      </c>
      <c r="H30" s="22">
        <f t="shared" si="2"/>
        <v>0</v>
      </c>
      <c r="I30" s="56" t="s">
        <v>29</v>
      </c>
      <c r="J30" s="57" t="s">
        <v>29</v>
      </c>
      <c r="K30" s="58" t="s">
        <v>29</v>
      </c>
      <c r="L30" s="26">
        <f t="shared" si="0"/>
        <v>0</v>
      </c>
    </row>
    <row r="31" spans="2:12" s="15" customFormat="1" ht="24" customHeight="1" thickBot="1">
      <c r="B31" s="6" t="s">
        <v>26</v>
      </c>
      <c r="C31" s="16">
        <v>27000</v>
      </c>
      <c r="D31" s="16">
        <v>0</v>
      </c>
      <c r="E31" s="37">
        <v>0</v>
      </c>
      <c r="F31" s="38">
        <v>1700</v>
      </c>
      <c r="G31" s="16">
        <f t="shared" si="1"/>
        <v>-27000</v>
      </c>
      <c r="H31" s="29">
        <f t="shared" si="2"/>
        <v>1700</v>
      </c>
      <c r="I31" s="13">
        <f>(E31-C31)/C31*100</f>
        <v>-100</v>
      </c>
      <c r="J31" s="31">
        <v>100</v>
      </c>
      <c r="K31" s="14">
        <f>(H31-G31)/G31*100</f>
        <v>-106.29629629629629</v>
      </c>
      <c r="L31" s="26">
        <f t="shared" si="0"/>
        <v>1.9910220365850534E-05</v>
      </c>
    </row>
    <row r="32" spans="2:12" ht="26.25" customHeight="1" thickBot="1">
      <c r="B32" s="7" t="s">
        <v>39</v>
      </c>
      <c r="C32" s="8">
        <f>SUM(C9:C11,C25:C31)</f>
        <v>20636662</v>
      </c>
      <c r="D32" s="8">
        <f>SUM(D9:D11,D25:D31)</f>
        <v>95945192</v>
      </c>
      <c r="E32" s="39">
        <f>SUM(E9:E11,E25:E31)</f>
        <v>23047215</v>
      </c>
      <c r="F32" s="40">
        <f>SUM(F9:F11,F25:F31)</f>
        <v>85383284</v>
      </c>
      <c r="G32" s="21">
        <f t="shared" si="1"/>
        <v>75308530</v>
      </c>
      <c r="H32" s="24">
        <f t="shared" si="2"/>
        <v>62336069</v>
      </c>
      <c r="I32" s="9">
        <f>(E32-C32)/C32*100</f>
        <v>11.680924948036655</v>
      </c>
      <c r="J32" s="28">
        <f>(F32-D32)/D32*100</f>
        <v>-11.008272306130776</v>
      </c>
      <c r="K32" s="10">
        <f>(H32-G32)/G32*100</f>
        <v>-17.225752514356607</v>
      </c>
      <c r="L32" s="59"/>
    </row>
    <row r="33" spans="2:12" ht="26.25" customHeight="1" thickBot="1">
      <c r="B33" s="7" t="s">
        <v>36</v>
      </c>
      <c r="C33" s="8">
        <v>5191808911</v>
      </c>
      <c r="D33" s="8">
        <v>9473453617</v>
      </c>
      <c r="E33" s="50">
        <v>5832719834</v>
      </c>
      <c r="F33" s="8">
        <v>9971421970</v>
      </c>
      <c r="G33" s="45">
        <f t="shared" si="1"/>
        <v>4281644706</v>
      </c>
      <c r="H33" s="51">
        <f t="shared" si="2"/>
        <v>4138702136</v>
      </c>
      <c r="I33" s="52">
        <f>(E33-C33)/C33*100</f>
        <v>12.344655475321673</v>
      </c>
      <c r="J33" s="52">
        <f>(F33-D33)/D33*100</f>
        <v>5.256460559498615</v>
      </c>
      <c r="K33" s="53">
        <f>(H33-G33)/G33*100</f>
        <v>-3.33849676503261</v>
      </c>
      <c r="L33" s="55"/>
    </row>
    <row r="34" spans="2:12" ht="26.25" customHeight="1" thickBot="1">
      <c r="B34" s="46" t="s">
        <v>40</v>
      </c>
      <c r="C34" s="60">
        <f aca="true" t="shared" si="7" ref="C34:H34">C32/C33*100</f>
        <v>0.3974850067435388</v>
      </c>
      <c r="D34" s="60">
        <f t="shared" si="7"/>
        <v>1.0127794559296464</v>
      </c>
      <c r="E34" s="61">
        <f t="shared" si="7"/>
        <v>0.3951366713287604</v>
      </c>
      <c r="F34" s="60">
        <f t="shared" si="7"/>
        <v>0.856279919322279</v>
      </c>
      <c r="G34" s="62">
        <f t="shared" si="7"/>
        <v>1.7588692002974429</v>
      </c>
      <c r="H34" s="63">
        <f t="shared" si="7"/>
        <v>1.5061743259505738</v>
      </c>
      <c r="I34" s="47"/>
      <c r="J34" s="47"/>
      <c r="K34" s="54"/>
      <c r="L34" s="48"/>
    </row>
    <row r="35" spans="2:11" ht="12.75">
      <c r="B35" s="49"/>
      <c r="C35" s="49"/>
      <c r="D35" s="49"/>
      <c r="E35" s="49"/>
      <c r="F35" s="49"/>
      <c r="G35" s="49"/>
      <c r="H35" s="49"/>
      <c r="I35" s="49"/>
      <c r="J35" s="49"/>
      <c r="K35" s="49"/>
    </row>
    <row r="37" spans="3:6" ht="12.75">
      <c r="C37" s="20"/>
      <c r="D37" s="20"/>
      <c r="E37" s="20"/>
      <c r="F37" s="20"/>
    </row>
  </sheetData>
  <sheetProtection/>
  <mergeCells count="10">
    <mergeCell ref="B2:L2"/>
    <mergeCell ref="B3:L3"/>
    <mergeCell ref="B4:L4"/>
    <mergeCell ref="B5:L5"/>
    <mergeCell ref="L7:L8"/>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B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7" t="s">
        <v>41</v>
      </c>
      <c r="C2" s="67"/>
      <c r="D2" s="67"/>
      <c r="E2" s="67"/>
      <c r="F2" s="67"/>
      <c r="G2" s="67"/>
      <c r="H2" s="67"/>
      <c r="I2" s="67"/>
      <c r="J2" s="67"/>
      <c r="K2" s="67"/>
      <c r="L2" s="67"/>
    </row>
    <row r="3" spans="2:12" ht="15.75" customHeight="1">
      <c r="B3" s="68" t="s">
        <v>35</v>
      </c>
      <c r="C3" s="68"/>
      <c r="D3" s="68"/>
      <c r="E3" s="68"/>
      <c r="F3" s="68"/>
      <c r="G3" s="68"/>
      <c r="H3" s="68"/>
      <c r="I3" s="68"/>
      <c r="J3" s="68"/>
      <c r="K3" s="68"/>
      <c r="L3" s="68"/>
    </row>
    <row r="4" spans="2:12" ht="15.75" customHeight="1">
      <c r="B4" s="69" t="s">
        <v>5</v>
      </c>
      <c r="C4" s="69"/>
      <c r="D4" s="69"/>
      <c r="E4" s="69"/>
      <c r="F4" s="69"/>
      <c r="G4" s="69"/>
      <c r="H4" s="69"/>
      <c r="I4" s="69"/>
      <c r="J4" s="69"/>
      <c r="K4" s="69"/>
      <c r="L4" s="69"/>
    </row>
    <row r="5" spans="2:12" ht="15.75" customHeight="1">
      <c r="B5" s="69" t="s">
        <v>32</v>
      </c>
      <c r="C5" s="69"/>
      <c r="D5" s="69"/>
      <c r="E5" s="69"/>
      <c r="F5" s="69"/>
      <c r="G5" s="69"/>
      <c r="H5" s="69"/>
      <c r="I5" s="69"/>
      <c r="J5" s="69"/>
      <c r="K5" s="69"/>
      <c r="L5" s="69"/>
    </row>
    <row r="6" spans="2:6" ht="6.75" customHeight="1" thickBot="1">
      <c r="B6" s="3"/>
      <c r="C6" s="3"/>
      <c r="D6" s="3"/>
      <c r="E6" s="3"/>
      <c r="F6" s="3"/>
    </row>
    <row r="7" spans="2:12" ht="16.5" customHeight="1" thickBot="1">
      <c r="B7" s="72" t="s">
        <v>0</v>
      </c>
      <c r="C7" s="74">
        <v>2016</v>
      </c>
      <c r="D7" s="74"/>
      <c r="E7" s="75" t="s">
        <v>30</v>
      </c>
      <c r="F7" s="76"/>
      <c r="G7" s="77" t="s">
        <v>1</v>
      </c>
      <c r="H7" s="78"/>
      <c r="I7" s="77" t="s">
        <v>2</v>
      </c>
      <c r="J7" s="79"/>
      <c r="K7" s="78"/>
      <c r="L7" s="70" t="s">
        <v>31</v>
      </c>
    </row>
    <row r="8" spans="2:12" ht="15.75" customHeight="1" thickBot="1">
      <c r="B8" s="73"/>
      <c r="C8" s="4" t="s">
        <v>3</v>
      </c>
      <c r="D8" s="4" t="s">
        <v>4</v>
      </c>
      <c r="E8" s="41" t="s">
        <v>3</v>
      </c>
      <c r="F8" s="42" t="s">
        <v>4</v>
      </c>
      <c r="G8" s="43">
        <v>2016</v>
      </c>
      <c r="H8" s="30">
        <v>2017</v>
      </c>
      <c r="I8" s="43" t="s">
        <v>3</v>
      </c>
      <c r="J8" s="44" t="s">
        <v>4</v>
      </c>
      <c r="K8" s="42" t="s">
        <v>1</v>
      </c>
      <c r="L8" s="71"/>
    </row>
    <row r="9" spans="2:12" s="15" customFormat="1" ht="24" customHeight="1">
      <c r="B9" s="5" t="s">
        <v>6</v>
      </c>
      <c r="C9" s="12">
        <v>435705</v>
      </c>
      <c r="D9" s="12">
        <v>4431030</v>
      </c>
      <c r="E9" s="33">
        <v>682031</v>
      </c>
      <c r="F9" s="34">
        <v>5571703</v>
      </c>
      <c r="G9" s="12">
        <f>D9-C9</f>
        <v>3995325</v>
      </c>
      <c r="H9" s="22">
        <f>F9-E9</f>
        <v>4889672</v>
      </c>
      <c r="I9" s="31">
        <f>(E9-C9)/C9*100</f>
        <v>56.535040910707934</v>
      </c>
      <c r="J9" s="31">
        <f>(F9-D9)/D9*100</f>
        <v>25.742840829333137</v>
      </c>
      <c r="K9" s="14">
        <f>(H9-G9)/G9*100</f>
        <v>22.38483727856933</v>
      </c>
      <c r="L9" s="25">
        <f aca="true" t="shared" si="0" ref="L9:L31">F9/$F$32</f>
        <v>0.0017475324107291378</v>
      </c>
    </row>
    <row r="10" spans="2:12" s="15" customFormat="1" ht="24" customHeight="1">
      <c r="B10" s="5" t="s">
        <v>7</v>
      </c>
      <c r="C10" s="12">
        <v>946977</v>
      </c>
      <c r="D10" s="12">
        <v>2867191</v>
      </c>
      <c r="E10" s="33">
        <v>590001</v>
      </c>
      <c r="F10" s="34">
        <v>3351757</v>
      </c>
      <c r="G10" s="12">
        <f aca="true" t="shared" si="1" ref="G10:G33">D10-C10</f>
        <v>1920214</v>
      </c>
      <c r="H10" s="22">
        <f aca="true" t="shared" si="2" ref="H10:H33">F10-E10</f>
        <v>2761756</v>
      </c>
      <c r="I10" s="13">
        <f aca="true" t="shared" si="3" ref="I10:J24">(E10-C10)/C10*100</f>
        <v>-37.696374885556885</v>
      </c>
      <c r="J10" s="31">
        <f>(F10-D10)/D10*100</f>
        <v>16.90037391997952</v>
      </c>
      <c r="K10" s="14">
        <f>(H10-G10)/G10*100</f>
        <v>43.82542779086081</v>
      </c>
      <c r="L10" s="26">
        <f t="shared" si="0"/>
        <v>0.0010512591913797744</v>
      </c>
    </row>
    <row r="11" spans="2:12" s="15" customFormat="1" ht="24" customHeight="1">
      <c r="B11" s="5" t="s">
        <v>8</v>
      </c>
      <c r="C11" s="12">
        <v>2196250495</v>
      </c>
      <c r="D11" s="12">
        <v>2872212482</v>
      </c>
      <c r="E11" s="33">
        <v>2522873594</v>
      </c>
      <c r="F11" s="34">
        <v>3164972824</v>
      </c>
      <c r="G11" s="12">
        <f t="shared" si="1"/>
        <v>675961987</v>
      </c>
      <c r="H11" s="22">
        <f t="shared" si="2"/>
        <v>642099230</v>
      </c>
      <c r="I11" s="13">
        <f t="shared" si="3"/>
        <v>14.871850899685285</v>
      </c>
      <c r="J11" s="31">
        <f t="shared" si="3"/>
        <v>10.19285111511468</v>
      </c>
      <c r="K11" s="14">
        <f>(H11-G11)/G11*100</f>
        <v>-5.009565279001406</v>
      </c>
      <c r="L11" s="26">
        <f t="shared" si="0"/>
        <v>0.9926754152216885</v>
      </c>
    </row>
    <row r="12" spans="2:12" ht="19.5" customHeight="1">
      <c r="B12" s="11" t="s">
        <v>9</v>
      </c>
      <c r="C12" s="17">
        <v>25981428</v>
      </c>
      <c r="D12" s="17">
        <v>150516544</v>
      </c>
      <c r="E12" s="35">
        <v>26978851</v>
      </c>
      <c r="F12" s="36">
        <v>170044757</v>
      </c>
      <c r="G12" s="17">
        <f t="shared" si="1"/>
        <v>124535116</v>
      </c>
      <c r="H12" s="23">
        <f t="shared" si="2"/>
        <v>143065906</v>
      </c>
      <c r="I12" s="65">
        <f t="shared" si="3"/>
        <v>3.838984523868357</v>
      </c>
      <c r="J12" s="65">
        <f t="shared" si="3"/>
        <v>12.974130604540058</v>
      </c>
      <c r="K12" s="66">
        <f aca="true" t="shared" si="4" ref="K12:K24">(H12-G12)/G12*100</f>
        <v>14.879971686058413</v>
      </c>
      <c r="L12" s="27">
        <f t="shared" si="0"/>
        <v>0.05333355423504455</v>
      </c>
    </row>
    <row r="13" spans="2:12" ht="19.5" customHeight="1">
      <c r="B13" s="11" t="s">
        <v>10</v>
      </c>
      <c r="C13" s="17">
        <v>81156404</v>
      </c>
      <c r="D13" s="17">
        <v>877535977</v>
      </c>
      <c r="E13" s="35">
        <v>85676239</v>
      </c>
      <c r="F13" s="36">
        <v>989793427</v>
      </c>
      <c r="G13" s="17">
        <f t="shared" si="1"/>
        <v>796379573</v>
      </c>
      <c r="H13" s="23">
        <f t="shared" si="2"/>
        <v>904117188</v>
      </c>
      <c r="I13" s="65">
        <f t="shared" si="3"/>
        <v>5.56928939335459</v>
      </c>
      <c r="J13" s="65">
        <f t="shared" si="3"/>
        <v>12.79234731592093</v>
      </c>
      <c r="K13" s="66">
        <f t="shared" si="4"/>
        <v>13.528425219917088</v>
      </c>
      <c r="L13" s="27">
        <f t="shared" si="0"/>
        <v>0.31044298190502345</v>
      </c>
    </row>
    <row r="14" spans="2:12" ht="19.5" customHeight="1">
      <c r="B14" s="11" t="s">
        <v>11</v>
      </c>
      <c r="C14" s="17">
        <v>16370056</v>
      </c>
      <c r="D14" s="17">
        <v>31658124</v>
      </c>
      <c r="E14" s="35">
        <v>10087496</v>
      </c>
      <c r="F14" s="36">
        <v>26338941</v>
      </c>
      <c r="G14" s="17">
        <f t="shared" si="1"/>
        <v>15288068</v>
      </c>
      <c r="H14" s="23">
        <f t="shared" si="2"/>
        <v>16251445</v>
      </c>
      <c r="I14" s="65">
        <f t="shared" si="3"/>
        <v>-38.37836596282872</v>
      </c>
      <c r="J14" s="65">
        <f t="shared" si="3"/>
        <v>-16.801952636233278</v>
      </c>
      <c r="K14" s="19">
        <f t="shared" si="4"/>
        <v>6.301496042534609</v>
      </c>
      <c r="L14" s="27">
        <f t="shared" si="0"/>
        <v>0.008261056460077382</v>
      </c>
    </row>
    <row r="15" spans="2:12" ht="19.5" customHeight="1">
      <c r="B15" s="11" t="s">
        <v>27</v>
      </c>
      <c r="C15" s="17">
        <v>11354695</v>
      </c>
      <c r="D15" s="17">
        <v>734251</v>
      </c>
      <c r="E15" s="35">
        <v>40904839</v>
      </c>
      <c r="F15" s="36">
        <v>33209771</v>
      </c>
      <c r="G15" s="17">
        <f>D15-C15</f>
        <v>-10620444</v>
      </c>
      <c r="H15" s="23">
        <f>F15-E15</f>
        <v>-7695068</v>
      </c>
      <c r="I15" s="65">
        <f t="shared" si="3"/>
        <v>260.246039193479</v>
      </c>
      <c r="J15" s="65">
        <f>(F15-D15)/D15*100</f>
        <v>4422.945287102095</v>
      </c>
      <c r="K15" s="19">
        <f>(H15-G15)/G15*100</f>
        <v>-27.544761782087452</v>
      </c>
      <c r="L15" s="27">
        <f t="shared" si="0"/>
        <v>0.010416052538226214</v>
      </c>
    </row>
    <row r="16" spans="2:12" ht="19.5" customHeight="1">
      <c r="B16" s="11" t="s">
        <v>12</v>
      </c>
      <c r="C16" s="17">
        <v>530039521</v>
      </c>
      <c r="D16" s="17">
        <v>183817147</v>
      </c>
      <c r="E16" s="35">
        <v>540268892</v>
      </c>
      <c r="F16" s="36">
        <v>203332408</v>
      </c>
      <c r="G16" s="17">
        <f t="shared" si="1"/>
        <v>-346222374</v>
      </c>
      <c r="H16" s="23">
        <f t="shared" si="2"/>
        <v>-336936484</v>
      </c>
      <c r="I16" s="65">
        <f t="shared" si="3"/>
        <v>1.9299260894170192</v>
      </c>
      <c r="J16" s="32">
        <f t="shared" si="3"/>
        <v>10.616670598200505</v>
      </c>
      <c r="K16" s="19">
        <f t="shared" si="4"/>
        <v>-2.682059478917443</v>
      </c>
      <c r="L16" s="27">
        <f t="shared" si="0"/>
        <v>0.06377403338469416</v>
      </c>
    </row>
    <row r="17" spans="2:12" ht="19.5" customHeight="1">
      <c r="B17" s="11" t="s">
        <v>13</v>
      </c>
      <c r="C17" s="17">
        <v>53913575</v>
      </c>
      <c r="D17" s="17">
        <v>143194477</v>
      </c>
      <c r="E17" s="35">
        <v>57882219</v>
      </c>
      <c r="F17" s="36">
        <v>142639721</v>
      </c>
      <c r="G17" s="17">
        <f t="shared" si="1"/>
        <v>89280902</v>
      </c>
      <c r="H17" s="23">
        <f t="shared" si="2"/>
        <v>84757502</v>
      </c>
      <c r="I17" s="65">
        <f t="shared" si="3"/>
        <v>7.361121943777611</v>
      </c>
      <c r="J17" s="32">
        <f t="shared" si="3"/>
        <v>-0.38741438330753497</v>
      </c>
      <c r="K17" s="19">
        <f t="shared" si="4"/>
        <v>-5.066481071170181</v>
      </c>
      <c r="L17" s="27">
        <f t="shared" si="0"/>
        <v>0.04473812324613527</v>
      </c>
    </row>
    <row r="18" spans="2:12" ht="19.5" customHeight="1">
      <c r="B18" s="11" t="s">
        <v>14</v>
      </c>
      <c r="C18" s="17">
        <v>143367054</v>
      </c>
      <c r="D18" s="17">
        <v>85855820</v>
      </c>
      <c r="E18" s="35">
        <v>157107826</v>
      </c>
      <c r="F18" s="36">
        <v>92236953</v>
      </c>
      <c r="G18" s="17">
        <f t="shared" si="1"/>
        <v>-57511234</v>
      </c>
      <c r="H18" s="23">
        <f t="shared" si="2"/>
        <v>-64870873</v>
      </c>
      <c r="I18" s="65">
        <f t="shared" si="3"/>
        <v>9.584330302274328</v>
      </c>
      <c r="J18" s="32">
        <f t="shared" si="3"/>
        <v>7.43238256882294</v>
      </c>
      <c r="K18" s="19">
        <f t="shared" si="4"/>
        <v>12.796871998955892</v>
      </c>
      <c r="L18" s="27">
        <f t="shared" si="0"/>
        <v>0.028929586669354086</v>
      </c>
    </row>
    <row r="19" spans="2:12" ht="19.5" customHeight="1">
      <c r="B19" s="11" t="s">
        <v>15</v>
      </c>
      <c r="C19" s="17">
        <v>537306282</v>
      </c>
      <c r="D19" s="17">
        <v>125561352</v>
      </c>
      <c r="E19" s="35">
        <v>557605058</v>
      </c>
      <c r="F19" s="36">
        <v>125449849</v>
      </c>
      <c r="G19" s="17">
        <f t="shared" si="1"/>
        <v>-411744930</v>
      </c>
      <c r="H19" s="23">
        <f t="shared" si="2"/>
        <v>-432155209</v>
      </c>
      <c r="I19" s="65">
        <f t="shared" si="3"/>
        <v>3.7778780334453637</v>
      </c>
      <c r="J19" s="32">
        <f t="shared" si="3"/>
        <v>-0.08880359937506885</v>
      </c>
      <c r="K19" s="19">
        <f t="shared" si="4"/>
        <v>4.957020114370322</v>
      </c>
      <c r="L19" s="27">
        <f t="shared" si="0"/>
        <v>0.03934661934575054</v>
      </c>
    </row>
    <row r="20" spans="2:12" ht="19.5" customHeight="1">
      <c r="B20" s="11" t="s">
        <v>16</v>
      </c>
      <c r="C20" s="17">
        <v>107663729</v>
      </c>
      <c r="D20" s="17">
        <v>80070089</v>
      </c>
      <c r="E20" s="35">
        <v>139728497</v>
      </c>
      <c r="F20" s="36">
        <v>98657106</v>
      </c>
      <c r="G20" s="17">
        <f t="shared" si="1"/>
        <v>-27593640</v>
      </c>
      <c r="H20" s="23">
        <f t="shared" si="2"/>
        <v>-41071391</v>
      </c>
      <c r="I20" s="65">
        <f t="shared" si="3"/>
        <v>29.782330872080422</v>
      </c>
      <c r="J20" s="32">
        <f t="shared" si="3"/>
        <v>23.213433670593272</v>
      </c>
      <c r="K20" s="19">
        <f t="shared" si="4"/>
        <v>48.84368644368775</v>
      </c>
      <c r="L20" s="27">
        <f t="shared" si="0"/>
        <v>0.030943230513855474</v>
      </c>
    </row>
    <row r="21" spans="2:12" ht="19.5" customHeight="1">
      <c r="B21" s="11" t="s">
        <v>17</v>
      </c>
      <c r="C21" s="17">
        <v>101635915</v>
      </c>
      <c r="D21" s="17">
        <v>111856774</v>
      </c>
      <c r="E21" s="35">
        <v>101396876</v>
      </c>
      <c r="F21" s="36">
        <v>111792712</v>
      </c>
      <c r="G21" s="17">
        <f t="shared" si="1"/>
        <v>10220859</v>
      </c>
      <c r="H21" s="23">
        <f t="shared" si="2"/>
        <v>10395836</v>
      </c>
      <c r="I21" s="65">
        <f t="shared" si="3"/>
        <v>-0.2351914675043758</v>
      </c>
      <c r="J21" s="32">
        <f t="shared" si="3"/>
        <v>-0.057271453224638856</v>
      </c>
      <c r="K21" s="19">
        <f t="shared" si="4"/>
        <v>1.7119598264685971</v>
      </c>
      <c r="L21" s="27">
        <f t="shared" si="0"/>
        <v>0.035063137339393036</v>
      </c>
    </row>
    <row r="22" spans="2:12" ht="19.5" customHeight="1">
      <c r="B22" s="11" t="s">
        <v>18</v>
      </c>
      <c r="C22" s="17">
        <v>195375975</v>
      </c>
      <c r="D22" s="17">
        <v>679545086</v>
      </c>
      <c r="E22" s="35">
        <v>248439260</v>
      </c>
      <c r="F22" s="36">
        <v>747837687</v>
      </c>
      <c r="G22" s="17">
        <f t="shared" si="1"/>
        <v>484169111</v>
      </c>
      <c r="H22" s="23">
        <f t="shared" si="2"/>
        <v>499398427</v>
      </c>
      <c r="I22" s="65">
        <f t="shared" si="3"/>
        <v>27.159575275312125</v>
      </c>
      <c r="J22" s="32">
        <f t="shared" si="3"/>
        <v>10.049752754742162</v>
      </c>
      <c r="K22" s="19">
        <f t="shared" si="4"/>
        <v>3.145453861884221</v>
      </c>
      <c r="L22" s="27">
        <f t="shared" si="0"/>
        <v>0.23455496389473962</v>
      </c>
    </row>
    <row r="23" spans="2:12" ht="19.5" customHeight="1">
      <c r="B23" s="11" t="s">
        <v>19</v>
      </c>
      <c r="C23" s="17">
        <v>353135106</v>
      </c>
      <c r="D23" s="17">
        <v>223687467</v>
      </c>
      <c r="E23" s="35">
        <v>520039178</v>
      </c>
      <c r="F23" s="36">
        <v>256081714</v>
      </c>
      <c r="G23" s="17">
        <f t="shared" si="1"/>
        <v>-129447639</v>
      </c>
      <c r="H23" s="23">
        <f t="shared" si="2"/>
        <v>-263957464</v>
      </c>
      <c r="I23" s="65">
        <f t="shared" si="3"/>
        <v>47.263517323593426</v>
      </c>
      <c r="J23" s="32">
        <f t="shared" si="3"/>
        <v>14.481923119993128</v>
      </c>
      <c r="K23" s="19">
        <f t="shared" si="4"/>
        <v>103.91060512119499</v>
      </c>
      <c r="L23" s="27">
        <f t="shared" si="0"/>
        <v>0.08031854802922367</v>
      </c>
    </row>
    <row r="24" spans="2:12" ht="19.5" customHeight="1">
      <c r="B24" s="11" t="s">
        <v>20</v>
      </c>
      <c r="C24" s="17">
        <v>38950755</v>
      </c>
      <c r="D24" s="17">
        <v>178179374</v>
      </c>
      <c r="E24" s="35">
        <v>36758363</v>
      </c>
      <c r="F24" s="36">
        <v>167557778</v>
      </c>
      <c r="G24" s="17">
        <f t="shared" si="1"/>
        <v>139228619</v>
      </c>
      <c r="H24" s="23">
        <f t="shared" si="2"/>
        <v>130799415</v>
      </c>
      <c r="I24" s="65">
        <f t="shared" si="3"/>
        <v>-5.6286251704235255</v>
      </c>
      <c r="J24" s="32">
        <f t="shared" si="3"/>
        <v>-5.961181567514094</v>
      </c>
      <c r="K24" s="19">
        <f t="shared" si="4"/>
        <v>-6.054217919090328</v>
      </c>
      <c r="L24" s="27">
        <f t="shared" si="0"/>
        <v>0.05255352766017099</v>
      </c>
    </row>
    <row r="25" spans="2:12" ht="19.5" customHeight="1">
      <c r="B25" s="5" t="s">
        <v>28</v>
      </c>
      <c r="C25" s="12">
        <v>0</v>
      </c>
      <c r="D25" s="12">
        <v>0</v>
      </c>
      <c r="E25" s="33">
        <v>0</v>
      </c>
      <c r="F25" s="34">
        <v>0</v>
      </c>
      <c r="G25" s="12">
        <f t="shared" si="1"/>
        <v>0</v>
      </c>
      <c r="H25" s="22">
        <f t="shared" si="2"/>
        <v>0</v>
      </c>
      <c r="I25" s="56" t="s">
        <v>29</v>
      </c>
      <c r="J25" s="57" t="s">
        <v>29</v>
      </c>
      <c r="K25" s="58" t="s">
        <v>29</v>
      </c>
      <c r="L25" s="26">
        <f t="shared" si="0"/>
        <v>0</v>
      </c>
    </row>
    <row r="26" spans="2:12" s="15" customFormat="1" ht="24" customHeight="1">
      <c r="B26" s="5" t="s">
        <v>21</v>
      </c>
      <c r="C26" s="12">
        <v>1731575</v>
      </c>
      <c r="D26" s="12">
        <v>4505166</v>
      </c>
      <c r="E26" s="33">
        <v>4118811</v>
      </c>
      <c r="F26" s="34">
        <v>6874139</v>
      </c>
      <c r="G26" s="12">
        <f t="shared" si="1"/>
        <v>2773591</v>
      </c>
      <c r="H26" s="22">
        <f t="shared" si="2"/>
        <v>2755328</v>
      </c>
      <c r="I26" s="13">
        <f>(E26-C26)/C26*100</f>
        <v>137.86500729105003</v>
      </c>
      <c r="J26" s="31">
        <f>(F26-D26)/D26*100</f>
        <v>52.58347861099901</v>
      </c>
      <c r="K26" s="14">
        <f>(H26-G26)/G26*100</f>
        <v>-0.6584604579406265</v>
      </c>
      <c r="L26" s="26">
        <f t="shared" si="0"/>
        <v>0.0021560339268545336</v>
      </c>
    </row>
    <row r="27" spans="2:12" s="15" customFormat="1" ht="24" customHeight="1">
      <c r="B27" s="5" t="s">
        <v>22</v>
      </c>
      <c r="C27" s="12">
        <v>679509</v>
      </c>
      <c r="D27" s="12">
        <v>2133565</v>
      </c>
      <c r="E27" s="33">
        <v>712326</v>
      </c>
      <c r="F27" s="34">
        <v>4331844</v>
      </c>
      <c r="G27" s="12">
        <f t="shared" si="1"/>
        <v>1454056</v>
      </c>
      <c r="H27" s="22">
        <f t="shared" si="2"/>
        <v>3619518</v>
      </c>
      <c r="I27" s="13">
        <f>(E27-C27)/C27*100</f>
        <v>4.829516606844059</v>
      </c>
      <c r="J27" s="31">
        <f>(F27-D27)/D27*100</f>
        <v>103.03313937002154</v>
      </c>
      <c r="K27" s="14">
        <f>(H27-G27)/G27*100</f>
        <v>148.92562597313997</v>
      </c>
      <c r="L27" s="26">
        <f t="shared" si="0"/>
        <v>0.0013586578086130132</v>
      </c>
    </row>
    <row r="28" spans="2:12" s="15" customFormat="1" ht="24" customHeight="1">
      <c r="B28" s="5" t="s">
        <v>23</v>
      </c>
      <c r="C28" s="12">
        <v>142651</v>
      </c>
      <c r="D28" s="12">
        <v>5872</v>
      </c>
      <c r="E28" s="33">
        <v>59449</v>
      </c>
      <c r="F28" s="34">
        <v>5327</v>
      </c>
      <c r="G28" s="12">
        <f t="shared" si="1"/>
        <v>-136779</v>
      </c>
      <c r="H28" s="22">
        <f t="shared" si="2"/>
        <v>-54122</v>
      </c>
      <c r="I28" s="13">
        <f>(E28-C28)/C28*100</f>
        <v>-58.32556378854687</v>
      </c>
      <c r="J28" s="31">
        <f>(F28-D28)/D28*100</f>
        <v>-9.28133514986376</v>
      </c>
      <c r="K28" s="14">
        <f>(H28-G28)/G28*100</f>
        <v>-60.43106032358768</v>
      </c>
      <c r="L28" s="26">
        <f t="shared" si="0"/>
        <v>1.6707827305141924E-06</v>
      </c>
    </row>
    <row r="29" spans="2:12" s="15" customFormat="1" ht="24" customHeight="1">
      <c r="B29" s="5" t="s">
        <v>24</v>
      </c>
      <c r="C29" s="12">
        <v>120606</v>
      </c>
      <c r="D29" s="12">
        <v>1478576</v>
      </c>
      <c r="E29" s="33">
        <v>105602</v>
      </c>
      <c r="F29" s="34">
        <v>3029745</v>
      </c>
      <c r="G29" s="12">
        <f t="shared" si="1"/>
        <v>1357970</v>
      </c>
      <c r="H29" s="22">
        <f t="shared" si="2"/>
        <v>2924143</v>
      </c>
      <c r="I29" s="13">
        <f>(E29-C29)/C29*100</f>
        <v>-12.440508764074757</v>
      </c>
      <c r="J29" s="31">
        <f>(F29-D29)/D29*100</f>
        <v>104.9096563179708</v>
      </c>
      <c r="K29" s="14">
        <f>(H29-G29)/G29*100</f>
        <v>115.33192927678814</v>
      </c>
      <c r="L29" s="26">
        <f t="shared" si="0"/>
        <v>0.000950261990587896</v>
      </c>
    </row>
    <row r="30" spans="2:12" s="15" customFormat="1" ht="24" customHeight="1">
      <c r="B30" s="5" t="s">
        <v>25</v>
      </c>
      <c r="C30" s="12">
        <v>0</v>
      </c>
      <c r="D30" s="12">
        <v>0</v>
      </c>
      <c r="E30" s="33">
        <v>0</v>
      </c>
      <c r="F30" s="34">
        <v>0</v>
      </c>
      <c r="G30" s="12">
        <f t="shared" si="1"/>
        <v>0</v>
      </c>
      <c r="H30" s="22">
        <f t="shared" si="2"/>
        <v>0</v>
      </c>
      <c r="I30" s="56" t="s">
        <v>29</v>
      </c>
      <c r="J30" s="57" t="s">
        <v>29</v>
      </c>
      <c r="K30" s="58" t="s">
        <v>29</v>
      </c>
      <c r="L30" s="26">
        <f t="shared" si="0"/>
        <v>0</v>
      </c>
    </row>
    <row r="31" spans="2:12" s="15" customFormat="1" ht="24" customHeight="1" thickBot="1">
      <c r="B31" s="6" t="s">
        <v>26</v>
      </c>
      <c r="C31" s="16">
        <v>3957682</v>
      </c>
      <c r="D31" s="16">
        <v>196469</v>
      </c>
      <c r="E31" s="37">
        <v>3676394</v>
      </c>
      <c r="F31" s="38">
        <v>188649</v>
      </c>
      <c r="G31" s="16">
        <f t="shared" si="1"/>
        <v>-3761213</v>
      </c>
      <c r="H31" s="29">
        <f t="shared" si="2"/>
        <v>-3487745</v>
      </c>
      <c r="I31" s="13">
        <f>(E31-C31)/C31*100</f>
        <v>-7.107392660653382</v>
      </c>
      <c r="J31" s="31">
        <f>(F31-D31)/D31*100</f>
        <v>-3.98027169680713</v>
      </c>
      <c r="K31" s="14">
        <f>(H31-G31)/G31*100</f>
        <v>-7.270739519405043</v>
      </c>
      <c r="L31" s="26">
        <f t="shared" si="0"/>
        <v>5.916866741670206E-05</v>
      </c>
    </row>
    <row r="32" spans="2:12" ht="26.25" customHeight="1" thickBot="1">
      <c r="B32" s="7" t="s">
        <v>39</v>
      </c>
      <c r="C32" s="8">
        <f>SUM(C9:C11,C25:C31)</f>
        <v>2204265200</v>
      </c>
      <c r="D32" s="8">
        <f>SUM(D9:D11,D25:D31)</f>
        <v>2887830351</v>
      </c>
      <c r="E32" s="39">
        <f>SUM(E9:E11,E25:E31)</f>
        <v>2532818208</v>
      </c>
      <c r="F32" s="40">
        <f>SUM(F9:F11,F25:F31)</f>
        <v>3188325988</v>
      </c>
      <c r="G32" s="21">
        <f t="shared" si="1"/>
        <v>683565151</v>
      </c>
      <c r="H32" s="24">
        <f t="shared" si="2"/>
        <v>655507780</v>
      </c>
      <c r="I32" s="9">
        <f>(E32-C32)/C32*100</f>
        <v>14.905330266067804</v>
      </c>
      <c r="J32" s="28">
        <f>(F32-D32)/D32*100</f>
        <v>10.405584832777457</v>
      </c>
      <c r="K32" s="10">
        <f>(H32-G32)/G32*100</f>
        <v>-4.104564277297396</v>
      </c>
      <c r="L32" s="59"/>
    </row>
    <row r="33" spans="2:12" ht="26.25" customHeight="1" thickBot="1">
      <c r="B33" s="7" t="s">
        <v>37</v>
      </c>
      <c r="C33" s="8">
        <v>272571142531</v>
      </c>
      <c r="D33" s="8">
        <v>308328460030</v>
      </c>
      <c r="E33" s="50">
        <v>298362609253</v>
      </c>
      <c r="F33" s="8">
        <v>330736027849</v>
      </c>
      <c r="G33" s="45">
        <f t="shared" si="1"/>
        <v>35757317499</v>
      </c>
      <c r="H33" s="51">
        <f t="shared" si="2"/>
        <v>32373418596</v>
      </c>
      <c r="I33" s="52">
        <f>(E33-C33)/C33*100</f>
        <v>9.462288077347253</v>
      </c>
      <c r="J33" s="52">
        <f>(F33-D33)/D33*100</f>
        <v>7.267434156684651</v>
      </c>
      <c r="K33" s="53">
        <f>(H33-G33)/G33*100</f>
        <v>-9.463514434757684</v>
      </c>
      <c r="L33" s="55"/>
    </row>
    <row r="34" spans="2:12" ht="26.25" customHeight="1" thickBot="1">
      <c r="B34" s="46" t="s">
        <v>42</v>
      </c>
      <c r="C34" s="60">
        <f aca="true" t="shared" si="5" ref="C34:H34">C32/C33*100</f>
        <v>0.8086935320929306</v>
      </c>
      <c r="D34" s="60">
        <f t="shared" si="5"/>
        <v>0.9366084307361757</v>
      </c>
      <c r="E34" s="61">
        <f t="shared" si="5"/>
        <v>0.8489060389776482</v>
      </c>
      <c r="F34" s="60">
        <f t="shared" si="5"/>
        <v>0.9640092761395969</v>
      </c>
      <c r="G34" s="62">
        <f t="shared" si="5"/>
        <v>1.9116790598710791</v>
      </c>
      <c r="H34" s="63">
        <f t="shared" si="5"/>
        <v>2.024833361531344</v>
      </c>
      <c r="I34" s="47"/>
      <c r="J34" s="47"/>
      <c r="K34" s="54"/>
      <c r="L34" s="48"/>
    </row>
    <row r="35" spans="2:11" ht="12.75">
      <c r="B35" s="49"/>
      <c r="C35" s="49"/>
      <c r="D35" s="49"/>
      <c r="E35" s="49"/>
      <c r="F35" s="49"/>
      <c r="G35" s="49"/>
      <c r="H35" s="49"/>
      <c r="I35" s="49"/>
      <c r="J35" s="49"/>
      <c r="K35" s="49"/>
    </row>
    <row r="37" spans="3:6" ht="12.75">
      <c r="C37" s="20"/>
      <c r="D37" s="20"/>
      <c r="E37" s="20"/>
      <c r="F37" s="20"/>
    </row>
  </sheetData>
  <sheetProtection/>
  <mergeCells count="10">
    <mergeCell ref="B2:L2"/>
    <mergeCell ref="B3:L3"/>
    <mergeCell ref="B4:L4"/>
    <mergeCell ref="B5:L5"/>
    <mergeCell ref="B7:B8"/>
    <mergeCell ref="C7:D7"/>
    <mergeCell ref="E7:F7"/>
    <mergeCell ref="G7:H7"/>
    <mergeCell ref="I7:K7"/>
    <mergeCell ref="L7:L8"/>
  </mergeCells>
  <printOptions/>
  <pageMargins left="0" right="0" top="0" bottom="0"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L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2" ht="15.75" customHeight="1">
      <c r="B2" s="67" t="s">
        <v>38</v>
      </c>
      <c r="C2" s="67"/>
      <c r="D2" s="67"/>
      <c r="E2" s="67"/>
      <c r="F2" s="67"/>
      <c r="G2" s="67"/>
      <c r="H2" s="67"/>
      <c r="I2" s="67"/>
      <c r="J2" s="67"/>
      <c r="K2" s="67"/>
      <c r="L2" s="67"/>
    </row>
    <row r="3" spans="2:12" ht="15.75" customHeight="1">
      <c r="B3" s="68" t="s">
        <v>33</v>
      </c>
      <c r="C3" s="68"/>
      <c r="D3" s="68"/>
      <c r="E3" s="68"/>
      <c r="F3" s="68"/>
      <c r="G3" s="68"/>
      <c r="H3" s="68"/>
      <c r="I3" s="68"/>
      <c r="J3" s="68"/>
      <c r="K3" s="68"/>
      <c r="L3" s="68"/>
    </row>
    <row r="4" spans="2:12" ht="15.75" customHeight="1">
      <c r="B4" s="69" t="s">
        <v>5</v>
      </c>
      <c r="C4" s="69"/>
      <c r="D4" s="69"/>
      <c r="E4" s="69"/>
      <c r="F4" s="69"/>
      <c r="G4" s="69"/>
      <c r="H4" s="69"/>
      <c r="I4" s="69"/>
      <c r="J4" s="69"/>
      <c r="K4" s="69"/>
      <c r="L4" s="69"/>
    </row>
    <row r="5" spans="2:12" ht="15.75" customHeight="1">
      <c r="B5" s="69" t="s">
        <v>32</v>
      </c>
      <c r="C5" s="69"/>
      <c r="D5" s="69"/>
      <c r="E5" s="69"/>
      <c r="F5" s="69"/>
      <c r="G5" s="69"/>
      <c r="H5" s="69"/>
      <c r="I5" s="69"/>
      <c r="J5" s="69"/>
      <c r="K5" s="69"/>
      <c r="L5" s="69"/>
    </row>
    <row r="6" spans="2:6" ht="6.75" customHeight="1" thickBot="1">
      <c r="B6" s="3"/>
      <c r="C6" s="3"/>
      <c r="D6" s="3"/>
      <c r="E6" s="3"/>
      <c r="F6" s="3"/>
    </row>
    <row r="7" spans="2:12" ht="16.5" customHeight="1" thickBot="1">
      <c r="B7" s="72" t="s">
        <v>0</v>
      </c>
      <c r="C7" s="74">
        <v>2015</v>
      </c>
      <c r="D7" s="74"/>
      <c r="E7" s="75">
        <v>2016</v>
      </c>
      <c r="F7" s="76"/>
      <c r="G7" s="77" t="s">
        <v>1</v>
      </c>
      <c r="H7" s="78"/>
      <c r="I7" s="77" t="s">
        <v>2</v>
      </c>
      <c r="J7" s="79"/>
      <c r="K7" s="78"/>
      <c r="L7" s="70" t="s">
        <v>34</v>
      </c>
    </row>
    <row r="8" spans="2:12" ht="15.75" customHeight="1" thickBot="1">
      <c r="B8" s="73"/>
      <c r="C8" s="4" t="s">
        <v>3</v>
      </c>
      <c r="D8" s="4" t="s">
        <v>4</v>
      </c>
      <c r="E8" s="41" t="s">
        <v>3</v>
      </c>
      <c r="F8" s="42" t="s">
        <v>4</v>
      </c>
      <c r="G8" s="43">
        <v>2015</v>
      </c>
      <c r="H8" s="30">
        <v>2016</v>
      </c>
      <c r="I8" s="43" t="s">
        <v>3</v>
      </c>
      <c r="J8" s="44" t="s">
        <v>4</v>
      </c>
      <c r="K8" s="42" t="s">
        <v>1</v>
      </c>
      <c r="L8" s="71"/>
    </row>
    <row r="9" spans="2:12" s="15" customFormat="1" ht="24" customHeight="1">
      <c r="B9" s="5" t="s">
        <v>6</v>
      </c>
      <c r="C9" s="12">
        <v>0</v>
      </c>
      <c r="D9" s="12">
        <v>128204</v>
      </c>
      <c r="E9" s="33">
        <v>0</v>
      </c>
      <c r="F9" s="34">
        <v>60599</v>
      </c>
      <c r="G9" s="12">
        <f>D9-C9</f>
        <v>128204</v>
      </c>
      <c r="H9" s="22">
        <f>F9-E9</f>
        <v>60599</v>
      </c>
      <c r="I9" s="13" t="s">
        <v>29</v>
      </c>
      <c r="J9" s="31">
        <f>(F9-D9)/D9*100</f>
        <v>-52.73236404480359</v>
      </c>
      <c r="K9" s="14">
        <f>(H9-G9)/G9*100</f>
        <v>-52.73236404480359</v>
      </c>
      <c r="L9" s="25">
        <f aca="true" t="shared" si="0" ref="L9:L31">F9/$F$32</f>
        <v>0.00047822487824319943</v>
      </c>
    </row>
    <row r="10" spans="2:12" s="15" customFormat="1" ht="24" customHeight="1">
      <c r="B10" s="5" t="s">
        <v>7</v>
      </c>
      <c r="C10" s="12">
        <v>0</v>
      </c>
      <c r="D10" s="12">
        <v>13939</v>
      </c>
      <c r="E10" s="33">
        <v>0</v>
      </c>
      <c r="F10" s="34">
        <v>531508</v>
      </c>
      <c r="G10" s="12">
        <f aca="true" t="shared" si="1" ref="G10:G33">D10-C10</f>
        <v>13939</v>
      </c>
      <c r="H10" s="22">
        <f aca="true" t="shared" si="2" ref="H10:H33">F10-E10</f>
        <v>531508</v>
      </c>
      <c r="I10" s="13" t="s">
        <v>29</v>
      </c>
      <c r="J10" s="31">
        <f>(F10-D10)/D10*100</f>
        <v>3713.0999354329583</v>
      </c>
      <c r="K10" s="14">
        <f>(H10-G10)/G10*100</f>
        <v>3713.0999354329583</v>
      </c>
      <c r="L10" s="26">
        <f t="shared" si="0"/>
        <v>0.004194464406760614</v>
      </c>
    </row>
    <row r="11" spans="2:12" s="15" customFormat="1" ht="24" customHeight="1">
      <c r="B11" s="5" t="s">
        <v>8</v>
      </c>
      <c r="C11" s="12">
        <v>28439625</v>
      </c>
      <c r="D11" s="12">
        <v>135923165</v>
      </c>
      <c r="E11" s="33">
        <v>26645462</v>
      </c>
      <c r="F11" s="34">
        <v>125964049</v>
      </c>
      <c r="G11" s="12">
        <f t="shared" si="1"/>
        <v>107483540</v>
      </c>
      <c r="H11" s="22">
        <f t="shared" si="2"/>
        <v>99318587</v>
      </c>
      <c r="I11" s="31">
        <f>(E11-C11)/C11*100</f>
        <v>-6.30867319804674</v>
      </c>
      <c r="J11" s="31">
        <f>(F11-D11)/D11*100</f>
        <v>-7.3270189080720725</v>
      </c>
      <c r="K11" s="14">
        <f>(H11-G11)/G11*100</f>
        <v>-7.596468259232996</v>
      </c>
      <c r="L11" s="26">
        <f t="shared" si="0"/>
        <v>0.9940616511171044</v>
      </c>
    </row>
    <row r="12" spans="2:12" ht="19.5" customHeight="1">
      <c r="B12" s="11" t="s">
        <v>9</v>
      </c>
      <c r="C12" s="17">
        <v>210175</v>
      </c>
      <c r="D12" s="17">
        <v>6775112</v>
      </c>
      <c r="E12" s="35">
        <v>380767</v>
      </c>
      <c r="F12" s="36">
        <v>12434806</v>
      </c>
      <c r="G12" s="17">
        <f t="shared" si="1"/>
        <v>6564937</v>
      </c>
      <c r="H12" s="23">
        <f t="shared" si="2"/>
        <v>12054039</v>
      </c>
      <c r="I12" s="65">
        <f>(E12-C12)/C12*100</f>
        <v>81.16664684191744</v>
      </c>
      <c r="J12" s="32">
        <f>(F12-D12)/D12*100</f>
        <v>83.53653784616401</v>
      </c>
      <c r="K12" s="19">
        <f>(H12-G12)/G12*100</f>
        <v>83.6124093803185</v>
      </c>
      <c r="L12" s="27">
        <f t="shared" si="0"/>
        <v>0.09813088640617512</v>
      </c>
    </row>
    <row r="13" spans="2:12" ht="19.5" customHeight="1">
      <c r="B13" s="11" t="s">
        <v>10</v>
      </c>
      <c r="C13" s="17">
        <v>1622748</v>
      </c>
      <c r="D13" s="17">
        <v>17798677</v>
      </c>
      <c r="E13" s="35">
        <v>2022687</v>
      </c>
      <c r="F13" s="36">
        <v>21352061</v>
      </c>
      <c r="G13" s="17">
        <f t="shared" si="1"/>
        <v>16175929</v>
      </c>
      <c r="H13" s="23">
        <f t="shared" si="2"/>
        <v>19329374</v>
      </c>
      <c r="I13" s="65">
        <f>(E13-C13)/C13*100</f>
        <v>24.645786037018688</v>
      </c>
      <c r="J13" s="65">
        <f>(F13-D13)/D13*100</f>
        <v>19.964315325234566</v>
      </c>
      <c r="K13" s="66">
        <f>(H13-G13)/G13*100</f>
        <v>19.494676318126768</v>
      </c>
      <c r="L13" s="27">
        <f t="shared" si="0"/>
        <v>0.16850256228595137</v>
      </c>
    </row>
    <row r="14" spans="2:12" ht="19.5" customHeight="1">
      <c r="B14" s="11" t="s">
        <v>11</v>
      </c>
      <c r="C14" s="17">
        <v>161634</v>
      </c>
      <c r="D14" s="17">
        <v>13405048</v>
      </c>
      <c r="E14" s="35">
        <v>244195</v>
      </c>
      <c r="F14" s="36">
        <v>494261</v>
      </c>
      <c r="G14" s="17">
        <f t="shared" si="1"/>
        <v>13243414</v>
      </c>
      <c r="H14" s="23">
        <f t="shared" si="2"/>
        <v>250066</v>
      </c>
      <c r="I14" s="65">
        <f>(E14-C14)/C14*100</f>
        <v>51.07898090748234</v>
      </c>
      <c r="J14" s="65">
        <f>(F14-D14)/D14*100</f>
        <v>-96.31287407549753</v>
      </c>
      <c r="K14" s="66">
        <f>(H14-G14)/G14*100</f>
        <v>-98.11177087720733</v>
      </c>
      <c r="L14" s="27">
        <f t="shared" si="0"/>
        <v>0.0039005248691457287</v>
      </c>
    </row>
    <row r="15" spans="2:12" ht="19.5" customHeight="1">
      <c r="B15" s="11" t="s">
        <v>27</v>
      </c>
      <c r="C15" s="17">
        <v>0</v>
      </c>
      <c r="D15" s="17">
        <v>1765</v>
      </c>
      <c r="E15" s="35">
        <v>0</v>
      </c>
      <c r="F15" s="36">
        <v>8282</v>
      </c>
      <c r="G15" s="17">
        <f>D15-C15</f>
        <v>1765</v>
      </c>
      <c r="H15" s="23">
        <f>F15-E15</f>
        <v>8282</v>
      </c>
      <c r="I15" s="18" t="s">
        <v>29</v>
      </c>
      <c r="J15" s="65">
        <f>(F15-D15)/D15*100</f>
        <v>369.23512747875355</v>
      </c>
      <c r="K15" s="66">
        <f>(H15-G15)/G15*100</f>
        <v>369.23512747875355</v>
      </c>
      <c r="L15" s="27">
        <f t="shared" si="0"/>
        <v>6.535847854931893E-05</v>
      </c>
    </row>
    <row r="16" spans="2:12" ht="19.5" customHeight="1">
      <c r="B16" s="11" t="s">
        <v>12</v>
      </c>
      <c r="C16" s="17">
        <v>5430670</v>
      </c>
      <c r="D16" s="17">
        <v>1448550</v>
      </c>
      <c r="E16" s="35">
        <v>3763301</v>
      </c>
      <c r="F16" s="36">
        <v>1336860</v>
      </c>
      <c r="G16" s="17">
        <f t="shared" si="1"/>
        <v>-3982120</v>
      </c>
      <c r="H16" s="23">
        <f t="shared" si="2"/>
        <v>-2426441</v>
      </c>
      <c r="I16" s="65">
        <f>(E16-C16)/C16*100</f>
        <v>-30.70282304025102</v>
      </c>
      <c r="J16" s="32">
        <f aca="true" t="shared" si="3" ref="J16:J24">(F16-D16)/D16*100</f>
        <v>-7.710469089779434</v>
      </c>
      <c r="K16" s="19">
        <f aca="true" t="shared" si="4" ref="K16:K33">(H16-G16)/G16*100</f>
        <v>-39.06660271413217</v>
      </c>
      <c r="L16" s="27">
        <f t="shared" si="0"/>
        <v>0.010550004302516602</v>
      </c>
    </row>
    <row r="17" spans="2:12" ht="19.5" customHeight="1">
      <c r="B17" s="11" t="s">
        <v>13</v>
      </c>
      <c r="C17" s="17">
        <v>132249</v>
      </c>
      <c r="D17" s="17">
        <v>584119</v>
      </c>
      <c r="E17" s="35">
        <v>110227</v>
      </c>
      <c r="F17" s="36">
        <v>1150277</v>
      </c>
      <c r="G17" s="17">
        <f t="shared" si="1"/>
        <v>451870</v>
      </c>
      <c r="H17" s="23">
        <f t="shared" si="2"/>
        <v>1040050</v>
      </c>
      <c r="I17" s="65">
        <f aca="true" t="shared" si="5" ref="I17:I24">(E17-C17)/C17*100</f>
        <v>-16.651921753661654</v>
      </c>
      <c r="J17" s="32">
        <f t="shared" si="3"/>
        <v>96.92511286227635</v>
      </c>
      <c r="K17" s="19">
        <f t="shared" si="4"/>
        <v>130.1657556376834</v>
      </c>
      <c r="L17" s="27">
        <f t="shared" si="0"/>
        <v>0.009077560327248844</v>
      </c>
    </row>
    <row r="18" spans="2:12" ht="19.5" customHeight="1">
      <c r="B18" s="11" t="s">
        <v>14</v>
      </c>
      <c r="C18" s="17">
        <v>530267</v>
      </c>
      <c r="D18" s="17">
        <v>1683152</v>
      </c>
      <c r="E18" s="35">
        <v>575589</v>
      </c>
      <c r="F18" s="36">
        <v>2729645</v>
      </c>
      <c r="G18" s="17">
        <f t="shared" si="1"/>
        <v>1152885</v>
      </c>
      <c r="H18" s="23">
        <f t="shared" si="2"/>
        <v>2154056</v>
      </c>
      <c r="I18" s="65">
        <f t="shared" si="5"/>
        <v>8.547014994333043</v>
      </c>
      <c r="J18" s="32">
        <f t="shared" si="3"/>
        <v>62.174598610226525</v>
      </c>
      <c r="K18" s="19">
        <f t="shared" si="4"/>
        <v>86.84049146272179</v>
      </c>
      <c r="L18" s="27">
        <f t="shared" si="0"/>
        <v>0.021541348005283224</v>
      </c>
    </row>
    <row r="19" spans="2:12" ht="19.5" customHeight="1">
      <c r="B19" s="11" t="s">
        <v>15</v>
      </c>
      <c r="C19" s="17">
        <v>4366836</v>
      </c>
      <c r="D19" s="17">
        <v>404002</v>
      </c>
      <c r="E19" s="35">
        <v>2565162</v>
      </c>
      <c r="F19" s="36">
        <v>1075301</v>
      </c>
      <c r="G19" s="17">
        <f t="shared" si="1"/>
        <v>-3962834</v>
      </c>
      <c r="H19" s="23">
        <f t="shared" si="2"/>
        <v>-1489861</v>
      </c>
      <c r="I19" s="65">
        <f t="shared" si="5"/>
        <v>-41.25810999084921</v>
      </c>
      <c r="J19" s="32">
        <f t="shared" si="3"/>
        <v>166.1622962262563</v>
      </c>
      <c r="K19" s="19">
        <f t="shared" si="4"/>
        <v>-62.40415318935892</v>
      </c>
      <c r="L19" s="27">
        <f t="shared" si="0"/>
        <v>0.008485877486423713</v>
      </c>
    </row>
    <row r="20" spans="2:12" ht="19.5" customHeight="1">
      <c r="B20" s="11" t="s">
        <v>16</v>
      </c>
      <c r="C20" s="17">
        <v>3857684</v>
      </c>
      <c r="D20" s="17">
        <v>13544785</v>
      </c>
      <c r="E20" s="35">
        <v>4417357</v>
      </c>
      <c r="F20" s="36">
        <v>10564057</v>
      </c>
      <c r="G20" s="17">
        <f t="shared" si="1"/>
        <v>9687101</v>
      </c>
      <c r="H20" s="23">
        <f t="shared" si="2"/>
        <v>6146700</v>
      </c>
      <c r="I20" s="65">
        <f t="shared" si="5"/>
        <v>14.508005321327511</v>
      </c>
      <c r="J20" s="32">
        <f t="shared" si="3"/>
        <v>-22.006462265735486</v>
      </c>
      <c r="K20" s="19">
        <f t="shared" si="4"/>
        <v>-36.54758012742925</v>
      </c>
      <c r="L20" s="27">
        <f t="shared" si="0"/>
        <v>0.08336762772618721</v>
      </c>
    </row>
    <row r="21" spans="2:12" ht="19.5" customHeight="1">
      <c r="B21" s="11" t="s">
        <v>17</v>
      </c>
      <c r="C21" s="17">
        <v>4032247</v>
      </c>
      <c r="D21" s="17">
        <v>8132398</v>
      </c>
      <c r="E21" s="35">
        <v>4235427</v>
      </c>
      <c r="F21" s="36">
        <v>10484448</v>
      </c>
      <c r="G21" s="17">
        <f t="shared" si="1"/>
        <v>4100151</v>
      </c>
      <c r="H21" s="23">
        <f t="shared" si="2"/>
        <v>6249021</v>
      </c>
      <c r="I21" s="65">
        <f t="shared" si="5"/>
        <v>5.038877826680756</v>
      </c>
      <c r="J21" s="32">
        <f t="shared" si="3"/>
        <v>28.92197356794392</v>
      </c>
      <c r="K21" s="19">
        <f t="shared" si="4"/>
        <v>52.40953320987447</v>
      </c>
      <c r="L21" s="27">
        <f t="shared" si="0"/>
        <v>0.0827393829641934</v>
      </c>
    </row>
    <row r="22" spans="2:12" ht="19.5" customHeight="1">
      <c r="B22" s="11" t="s">
        <v>18</v>
      </c>
      <c r="C22" s="17">
        <v>6038821</v>
      </c>
      <c r="D22" s="17">
        <v>59999296</v>
      </c>
      <c r="E22" s="35">
        <v>6261310</v>
      </c>
      <c r="F22" s="36">
        <v>49027651</v>
      </c>
      <c r="G22" s="17">
        <f t="shared" si="1"/>
        <v>53960475</v>
      </c>
      <c r="H22" s="23">
        <f t="shared" si="2"/>
        <v>42766341</v>
      </c>
      <c r="I22" s="65">
        <f t="shared" si="5"/>
        <v>3.6843118880324486</v>
      </c>
      <c r="J22" s="32">
        <f t="shared" si="3"/>
        <v>-18.28628955913083</v>
      </c>
      <c r="K22" s="19">
        <f t="shared" si="4"/>
        <v>-20.74506201066614</v>
      </c>
      <c r="L22" s="27">
        <f t="shared" si="0"/>
        <v>0.386908074886138</v>
      </c>
    </row>
    <row r="23" spans="2:12" ht="19.5" customHeight="1">
      <c r="B23" s="11" t="s">
        <v>19</v>
      </c>
      <c r="C23" s="17">
        <v>472574</v>
      </c>
      <c r="D23" s="17">
        <v>10038388</v>
      </c>
      <c r="E23" s="35">
        <v>605767</v>
      </c>
      <c r="F23" s="36">
        <v>12603689</v>
      </c>
      <c r="G23" s="17">
        <f t="shared" si="1"/>
        <v>9565814</v>
      </c>
      <c r="H23" s="23">
        <f t="shared" si="2"/>
        <v>11997922</v>
      </c>
      <c r="I23" s="65">
        <f t="shared" si="5"/>
        <v>28.184580615945865</v>
      </c>
      <c r="J23" s="32">
        <f t="shared" si="3"/>
        <v>25.554909812212877</v>
      </c>
      <c r="K23" s="19">
        <f t="shared" si="4"/>
        <v>25.42499780990933</v>
      </c>
      <c r="L23" s="27">
        <f t="shared" si="0"/>
        <v>0.09946364853281658</v>
      </c>
    </row>
    <row r="24" spans="2:12" ht="19.5" customHeight="1">
      <c r="B24" s="11" t="s">
        <v>20</v>
      </c>
      <c r="C24" s="17">
        <v>1583720</v>
      </c>
      <c r="D24" s="17">
        <v>2107873</v>
      </c>
      <c r="E24" s="35">
        <v>1463673</v>
      </c>
      <c r="F24" s="36">
        <v>2702711</v>
      </c>
      <c r="G24" s="17">
        <f t="shared" si="1"/>
        <v>524153</v>
      </c>
      <c r="H24" s="23">
        <f t="shared" si="2"/>
        <v>1239038</v>
      </c>
      <c r="I24" s="65">
        <f t="shared" si="5"/>
        <v>-7.580064657894073</v>
      </c>
      <c r="J24" s="32">
        <f t="shared" si="3"/>
        <v>28.21982159266711</v>
      </c>
      <c r="K24" s="19">
        <f t="shared" si="4"/>
        <v>136.38861172214982</v>
      </c>
      <c r="L24" s="27">
        <f t="shared" si="0"/>
        <v>0.021328794846475287</v>
      </c>
    </row>
    <row r="25" spans="2:12" ht="19.5" customHeight="1">
      <c r="B25" s="5" t="s">
        <v>28</v>
      </c>
      <c r="C25" s="12">
        <v>0</v>
      </c>
      <c r="D25" s="12">
        <v>0</v>
      </c>
      <c r="E25" s="33">
        <v>0</v>
      </c>
      <c r="F25" s="34">
        <v>0</v>
      </c>
      <c r="G25" s="12">
        <f t="shared" si="1"/>
        <v>0</v>
      </c>
      <c r="H25" s="22">
        <f t="shared" si="2"/>
        <v>0</v>
      </c>
      <c r="I25" s="56" t="s">
        <v>29</v>
      </c>
      <c r="J25" s="57" t="s">
        <v>29</v>
      </c>
      <c r="K25" s="58" t="s">
        <v>29</v>
      </c>
      <c r="L25" s="26">
        <f t="shared" si="0"/>
        <v>0</v>
      </c>
    </row>
    <row r="26" spans="2:12" s="15" customFormat="1" ht="24" customHeight="1">
      <c r="B26" s="5" t="s">
        <v>21</v>
      </c>
      <c r="C26" s="12">
        <v>0</v>
      </c>
      <c r="D26" s="12">
        <v>5091</v>
      </c>
      <c r="E26" s="33">
        <v>0</v>
      </c>
      <c r="F26" s="34">
        <v>0</v>
      </c>
      <c r="G26" s="12">
        <f t="shared" si="1"/>
        <v>5091</v>
      </c>
      <c r="H26" s="22">
        <f t="shared" si="2"/>
        <v>0</v>
      </c>
      <c r="I26" s="57" t="s">
        <v>29</v>
      </c>
      <c r="J26" s="31">
        <f>(F26-D26)/D26*100</f>
        <v>-100</v>
      </c>
      <c r="K26" s="14">
        <f>(H26-G26)/G26*100</f>
        <v>-100</v>
      </c>
      <c r="L26" s="26">
        <f t="shared" si="0"/>
        <v>0</v>
      </c>
    </row>
    <row r="27" spans="2:12" s="15" customFormat="1" ht="24" customHeight="1">
      <c r="B27" s="5" t="s">
        <v>22</v>
      </c>
      <c r="C27" s="12">
        <v>9865</v>
      </c>
      <c r="D27" s="12">
        <v>397613</v>
      </c>
      <c r="E27" s="33">
        <v>10492</v>
      </c>
      <c r="F27" s="34">
        <v>152820</v>
      </c>
      <c r="G27" s="12">
        <f t="shared" si="1"/>
        <v>387748</v>
      </c>
      <c r="H27" s="22">
        <f t="shared" si="2"/>
        <v>142328</v>
      </c>
      <c r="I27" s="31">
        <f>(E27-C27)/C27*100</f>
        <v>6.355803345159655</v>
      </c>
      <c r="J27" s="31">
        <f>(F27-D27)/D27*100</f>
        <v>-61.56564297445003</v>
      </c>
      <c r="K27" s="14">
        <f>(H27-G27)/G27*100</f>
        <v>-63.29368558960975</v>
      </c>
      <c r="L27" s="26">
        <f t="shared" si="0"/>
        <v>0.001205998876105641</v>
      </c>
    </row>
    <row r="28" spans="2:12" s="15" customFormat="1" ht="24" customHeight="1">
      <c r="B28" s="5" t="s">
        <v>23</v>
      </c>
      <c r="C28" s="12">
        <v>0</v>
      </c>
      <c r="D28" s="12">
        <v>0</v>
      </c>
      <c r="E28" s="33">
        <v>0</v>
      </c>
      <c r="F28" s="34">
        <v>0</v>
      </c>
      <c r="G28" s="12">
        <f t="shared" si="1"/>
        <v>0</v>
      </c>
      <c r="H28" s="22">
        <f t="shared" si="2"/>
        <v>0</v>
      </c>
      <c r="I28" s="56" t="s">
        <v>29</v>
      </c>
      <c r="J28" s="31" t="s">
        <v>29</v>
      </c>
      <c r="K28" s="14" t="s">
        <v>29</v>
      </c>
      <c r="L28" s="26">
        <f t="shared" si="0"/>
        <v>0</v>
      </c>
    </row>
    <row r="29" spans="2:12" s="15" customFormat="1" ht="24" customHeight="1">
      <c r="B29" s="5" t="s">
        <v>24</v>
      </c>
      <c r="C29" s="12">
        <v>0</v>
      </c>
      <c r="D29" s="12">
        <v>67500</v>
      </c>
      <c r="E29" s="33">
        <v>0</v>
      </c>
      <c r="F29" s="34">
        <v>0</v>
      </c>
      <c r="G29" s="12">
        <f t="shared" si="1"/>
        <v>67500</v>
      </c>
      <c r="H29" s="22">
        <f t="shared" si="2"/>
        <v>0</v>
      </c>
      <c r="I29" s="13" t="s">
        <v>29</v>
      </c>
      <c r="J29" s="31">
        <f>(F29-D29)/D29*100</f>
        <v>-100</v>
      </c>
      <c r="K29" s="14">
        <f>(H29-G29)/G29*100</f>
        <v>-100</v>
      </c>
      <c r="L29" s="26">
        <f t="shared" si="0"/>
        <v>0</v>
      </c>
    </row>
    <row r="30" spans="2:12" s="15" customFormat="1" ht="24" customHeight="1">
      <c r="B30" s="5" t="s">
        <v>25</v>
      </c>
      <c r="C30" s="12">
        <v>0</v>
      </c>
      <c r="D30" s="12">
        <v>0</v>
      </c>
      <c r="E30" s="33">
        <v>0</v>
      </c>
      <c r="F30" s="34">
        <v>0</v>
      </c>
      <c r="G30" s="12">
        <f t="shared" si="1"/>
        <v>0</v>
      </c>
      <c r="H30" s="22">
        <f t="shared" si="2"/>
        <v>0</v>
      </c>
      <c r="I30" s="56" t="s">
        <v>29</v>
      </c>
      <c r="J30" s="31" t="s">
        <v>29</v>
      </c>
      <c r="K30" s="14" t="s">
        <v>29</v>
      </c>
      <c r="L30" s="26">
        <f t="shared" si="0"/>
        <v>0</v>
      </c>
    </row>
    <row r="31" spans="2:12" s="15" customFormat="1" ht="24" customHeight="1" thickBot="1">
      <c r="B31" s="6" t="s">
        <v>26</v>
      </c>
      <c r="C31" s="16">
        <v>50043</v>
      </c>
      <c r="D31" s="16">
        <v>9250</v>
      </c>
      <c r="E31" s="37">
        <v>801666</v>
      </c>
      <c r="F31" s="38">
        <v>7560</v>
      </c>
      <c r="G31" s="16">
        <f t="shared" si="1"/>
        <v>-40793</v>
      </c>
      <c r="H31" s="29">
        <f t="shared" si="2"/>
        <v>-794106</v>
      </c>
      <c r="I31" s="31">
        <f>(E31-C31)/C31*100</f>
        <v>1501.9543192854146</v>
      </c>
      <c r="J31" s="31">
        <f>(F31-D31)/D31*100</f>
        <v>-18.27027027027027</v>
      </c>
      <c r="K31" s="14">
        <f>(H31-G31)/G31*100</f>
        <v>1846.6722231755448</v>
      </c>
      <c r="L31" s="26">
        <f t="shared" si="0"/>
        <v>5.9660721786144784E-05</v>
      </c>
    </row>
    <row r="32" spans="2:12" ht="26.25" customHeight="1" thickBot="1">
      <c r="B32" s="7" t="s">
        <v>39</v>
      </c>
      <c r="C32" s="8">
        <f>SUM(C9:C11,C25:C31)</f>
        <v>28499533</v>
      </c>
      <c r="D32" s="8">
        <f>SUM(D9:D11,D25:D31)</f>
        <v>136544762</v>
      </c>
      <c r="E32" s="39">
        <f>SUM(E9:E11,E25:E31)</f>
        <v>27457620</v>
      </c>
      <c r="F32" s="40">
        <f>SUM(F9:F11,F25:F31)</f>
        <v>126716536</v>
      </c>
      <c r="G32" s="21">
        <f t="shared" si="1"/>
        <v>108045229</v>
      </c>
      <c r="H32" s="24">
        <f t="shared" si="2"/>
        <v>99258916</v>
      </c>
      <c r="I32" s="9">
        <f>(E32-C32)/C32*100</f>
        <v>-3.6558949930863784</v>
      </c>
      <c r="J32" s="28">
        <f>(F32-D32)/D32*100</f>
        <v>-7.197805214966796</v>
      </c>
      <c r="K32" s="10">
        <f t="shared" si="4"/>
        <v>-8.132069394753191</v>
      </c>
      <c r="L32" s="59"/>
    </row>
    <row r="33" spans="2:12" ht="26.25" customHeight="1" thickBot="1">
      <c r="B33" s="7" t="s">
        <v>36</v>
      </c>
      <c r="C33" s="8">
        <v>6866995034</v>
      </c>
      <c r="D33" s="8">
        <v>12746078550</v>
      </c>
      <c r="E33" s="50">
        <v>7098361634</v>
      </c>
      <c r="F33" s="8">
        <v>12823350083</v>
      </c>
      <c r="G33" s="45">
        <f t="shared" si="1"/>
        <v>5879083516</v>
      </c>
      <c r="H33" s="51">
        <f t="shared" si="2"/>
        <v>5724988449</v>
      </c>
      <c r="I33" s="52">
        <f>(E33-C33)/C33*100</f>
        <v>3.369255385426277</v>
      </c>
      <c r="J33" s="52">
        <f>(F33-D33)/D33*100</f>
        <v>0.6062376965345158</v>
      </c>
      <c r="K33" s="53">
        <f t="shared" si="4"/>
        <v>-2.6210729373146058</v>
      </c>
      <c r="L33" s="55"/>
    </row>
    <row r="34" spans="2:12" ht="26.25" customHeight="1" thickBot="1">
      <c r="B34" s="46" t="s">
        <v>40</v>
      </c>
      <c r="C34" s="60">
        <f aca="true" t="shared" si="6" ref="C34:H34">C32/C33*100</f>
        <v>0.4150218961699048</v>
      </c>
      <c r="D34" s="60">
        <f t="shared" si="6"/>
        <v>1.0712687942755539</v>
      </c>
      <c r="E34" s="61">
        <f t="shared" si="6"/>
        <v>0.3868163023490161</v>
      </c>
      <c r="F34" s="60">
        <f t="shared" si="6"/>
        <v>0.9881702923168959</v>
      </c>
      <c r="G34" s="62">
        <f t="shared" si="6"/>
        <v>1.837790341061724</v>
      </c>
      <c r="H34" s="63">
        <f t="shared" si="6"/>
        <v>1.7337836902943942</v>
      </c>
      <c r="I34" s="47"/>
      <c r="J34" s="47"/>
      <c r="K34" s="54"/>
      <c r="L34" s="48"/>
    </row>
    <row r="35" spans="2:11" ht="12.75">
      <c r="B35" s="49"/>
      <c r="C35" s="49"/>
      <c r="D35" s="49"/>
      <c r="E35" s="49"/>
      <c r="F35" s="49"/>
      <c r="G35" s="49"/>
      <c r="H35" s="49"/>
      <c r="I35" s="49"/>
      <c r="J35" s="49"/>
      <c r="K35" s="49"/>
    </row>
    <row r="37" spans="3:6" ht="12.75">
      <c r="C37" s="20"/>
      <c r="D37" s="20"/>
      <c r="E37" s="20"/>
      <c r="F37" s="20"/>
    </row>
  </sheetData>
  <sheetProtection/>
  <mergeCells count="10">
    <mergeCell ref="B2:L2"/>
    <mergeCell ref="B3:L3"/>
    <mergeCell ref="B4:L4"/>
    <mergeCell ref="B5:L5"/>
    <mergeCell ref="B7:B8"/>
    <mergeCell ref="C7:D7"/>
    <mergeCell ref="E7:F7"/>
    <mergeCell ref="G7:H7"/>
    <mergeCell ref="I7:K7"/>
    <mergeCell ref="L7:L8"/>
  </mergeCells>
  <printOptions/>
  <pageMargins left="0" right="0" top="0" bottom="0" header="0" footer="0"/>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TECNOLOGICO</dc:creator>
  <cp:keywords/>
  <dc:description/>
  <cp:lastModifiedBy>cotti elena</cp:lastModifiedBy>
  <cp:lastPrinted>2013-10-30T07:56:39Z</cp:lastPrinted>
  <dcterms:created xsi:type="dcterms:W3CDTF">2009-07-30T06:08:25Z</dcterms:created>
  <dcterms:modified xsi:type="dcterms:W3CDTF">2018-03-12T15:12:58Z</dcterms:modified>
  <cp:category/>
  <cp:version/>
  <cp:contentType/>
  <cp:contentStatus/>
</cp:coreProperties>
</file>